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firstSheet="1" activeTab="1"/>
  </bookViews>
  <sheets>
    <sheet name="Phase Summary" sheetId="1" r:id="rId1"/>
    <sheet name="NORTHSIDE" sheetId="2" r:id="rId2"/>
  </sheets>
  <definedNames>
    <definedName name="_xlnm.Print_Area" localSheetId="1">'NORTHSIDE'!$A$1:$F$157</definedName>
    <definedName name="_xlnm.Print_Area" localSheetId="0">'Phase Summary'!$B$2:$H$23</definedName>
  </definedNames>
  <calcPr fullCalcOnLoad="1"/>
</workbook>
</file>

<file path=xl/sharedStrings.xml><?xml version="1.0" encoding="utf-8"?>
<sst xmlns="http://schemas.openxmlformats.org/spreadsheetml/2006/main" count="366" uniqueCount="202">
  <si>
    <t>Item</t>
  </si>
  <si>
    <t>Description</t>
  </si>
  <si>
    <t>Unit</t>
  </si>
  <si>
    <t>Qty</t>
  </si>
  <si>
    <t>Unit Price</t>
  </si>
  <si>
    <t>Total</t>
  </si>
  <si>
    <t>LS</t>
  </si>
  <si>
    <t>SY</t>
  </si>
  <si>
    <t>LF</t>
  </si>
  <si>
    <t>EA</t>
  </si>
  <si>
    <t>Subgrade Preparation</t>
  </si>
  <si>
    <t>Street Name Signs w/Stop Signs</t>
  </si>
  <si>
    <t>24-inch White Stop Line</t>
  </si>
  <si>
    <t>SF</t>
  </si>
  <si>
    <t>Backfill Behind Curb</t>
  </si>
  <si>
    <t>8" Waterline - C900</t>
  </si>
  <si>
    <t>8" Gate Valve &amp; Box</t>
  </si>
  <si>
    <t>5-1/4" Fire Hydrant Assembly</t>
  </si>
  <si>
    <t>Single Service Water Connection</t>
  </si>
  <si>
    <t xml:space="preserve">Trench Safety </t>
  </si>
  <si>
    <t>Blue Reflectorized Buttons</t>
  </si>
  <si>
    <t>STD 4' Dia.WW Manhole</t>
  </si>
  <si>
    <t>Extra Depth on 4' Dia. Manhole</t>
  </si>
  <si>
    <t xml:space="preserve">18" CL III RCP  </t>
  </si>
  <si>
    <t xml:space="preserve">24" CL III RCP </t>
  </si>
  <si>
    <t xml:space="preserve">30" CL III RCP </t>
  </si>
  <si>
    <t>Trench Safety</t>
  </si>
  <si>
    <t>Stormwater Manhole (Std. 5' x 5' x 5.5 J-Box)</t>
  </si>
  <si>
    <t>Stormwater Manhole (Std. 4' x 4' x 5' J-Box)</t>
  </si>
  <si>
    <t>Std. 10' x 4'  Curb Inlet</t>
  </si>
  <si>
    <t>Exp. Jt. 40' O.C. in Curb</t>
  </si>
  <si>
    <t>ADA Ramp at Street Intersection</t>
  </si>
  <si>
    <t>Rough Excavation/Subgrade/Base</t>
  </si>
  <si>
    <t>Water</t>
  </si>
  <si>
    <t>Wastewater</t>
  </si>
  <si>
    <t>Drainage</t>
  </si>
  <si>
    <t>Concrete</t>
  </si>
  <si>
    <t>Excavation</t>
  </si>
  <si>
    <t>Fine Grading</t>
  </si>
  <si>
    <t>Erosion and Sedimentation Control</t>
  </si>
  <si>
    <t>Silt Fence</t>
  </si>
  <si>
    <t>Stabilized Construction Entrance</t>
  </si>
  <si>
    <t>10' Curb Inlet Protection</t>
  </si>
  <si>
    <t>Tree Protection Fence</t>
  </si>
  <si>
    <t>42" CL III RCP</t>
  </si>
  <si>
    <t>Speed Limit Sign</t>
  </si>
  <si>
    <t>Embankment</t>
  </si>
  <si>
    <t>Rock Rip Rap (8-12" Graded with 6" Embedment)</t>
  </si>
  <si>
    <t>Sediment Depth Marker</t>
  </si>
  <si>
    <t>4" SCH 40 PVC Irrigation Sleeves</t>
  </si>
  <si>
    <t>Clearing and Grubbing (Outside ROW)</t>
  </si>
  <si>
    <t>Area Inlet Protection</t>
  </si>
  <si>
    <t>Testing</t>
  </si>
  <si>
    <t>WW MH and Pipe Testing</t>
  </si>
  <si>
    <t>Traffic Control</t>
  </si>
  <si>
    <t>Roadway and Utility Tie-In Traffic Control</t>
  </si>
  <si>
    <t>6" Top Soil and Revegetation</t>
  </si>
  <si>
    <t>5' Sidewalk - Common Areas</t>
  </si>
  <si>
    <t>8" Trash Rack Riser Pipe, Trash Rack and 5'x5' Concrete Slab</t>
  </si>
  <si>
    <t>5'x5'  Area Inlet TxDOT PAZD RC</t>
  </si>
  <si>
    <t>12" Clay Liner Complete and Installed</t>
  </si>
  <si>
    <t>12" Waterline - C900</t>
  </si>
  <si>
    <t>12" Gate Valve &amp; Box</t>
  </si>
  <si>
    <t>Phase A</t>
  </si>
  <si>
    <t>Phase B</t>
  </si>
  <si>
    <t>Phase C</t>
  </si>
  <si>
    <t>Phase D</t>
  </si>
  <si>
    <t>Phase E</t>
  </si>
  <si>
    <t>Phase Area (acres)</t>
  </si>
  <si>
    <t>No. of SFH Lots</t>
  </si>
  <si>
    <t>SFH Lot Area (acres)</t>
  </si>
  <si>
    <t>Open Space Area (acres)</t>
  </si>
  <si>
    <t>ROW Pavement Area (acres)</t>
  </si>
  <si>
    <t>Total (w/o contingency)</t>
  </si>
  <si>
    <t>Total (w/ contingency)</t>
  </si>
  <si>
    <t>Cost per Lot w/o Contingency</t>
  </si>
  <si>
    <t>Cost per Lot with Contingency</t>
  </si>
  <si>
    <t>Detention and/or Water Quality Ponds</t>
  </si>
  <si>
    <t>Pad Lot Grading &amp; Walls</t>
  </si>
  <si>
    <t>Average</t>
  </si>
  <si>
    <t>Somerset Hills Subdivision Phases A-E with Lot Grading</t>
  </si>
  <si>
    <t>Ribbon Curb</t>
  </si>
  <si>
    <t xml:space="preserve">36" CL III RCP </t>
  </si>
  <si>
    <t>48" CL III RCP</t>
  </si>
  <si>
    <t>54" CL III RCP</t>
  </si>
  <si>
    <t>Stormwater Manhole (Std. 6' x 6' x 5.5' J-Box)</t>
  </si>
  <si>
    <t>Stormwater Manhole (Std. 7' x 7' x 5.5' J-Box)</t>
  </si>
  <si>
    <t>Bore and Grout 24" Steel Casing</t>
  </si>
  <si>
    <t>12" Wet Connect to 12" Exiting Main</t>
  </si>
  <si>
    <t>8" SDR 26 WW 0-8' DEPTH</t>
  </si>
  <si>
    <t>8" SDR 26 WW 8-10' DEPTH</t>
  </si>
  <si>
    <t>8" SDR 26 WW 10-12' DEPTH</t>
  </si>
  <si>
    <t>8" SDR 26 WW 12-14' DEPTH</t>
  </si>
  <si>
    <t>8" SDR 26 WW 14-16' DEPTH</t>
  </si>
  <si>
    <t>8" SDR 26 WW 16-18' DEPTH</t>
  </si>
  <si>
    <t>8" SDR 26 WW 18-20' DEPTH</t>
  </si>
  <si>
    <t>12" PVC Basin Outfall Pipe</t>
  </si>
  <si>
    <t>12" Headwall / Basin Outfall Structure</t>
  </si>
  <si>
    <t>AC</t>
  </si>
  <si>
    <t>Reinforced Concrete Outfall Structure</t>
  </si>
  <si>
    <t>Stormwater 5' Manhole</t>
  </si>
  <si>
    <t>4" White Bike Lane Striping</t>
  </si>
  <si>
    <t>Removal and Restriping RM 2238</t>
  </si>
  <si>
    <t>8" SCH 40 PVC Irrigation Sleeves</t>
  </si>
  <si>
    <t>12" Wet Connect to 12" Exiting Main with 12"x12" Full Body Tapping Sleeve</t>
  </si>
  <si>
    <t>8" DR 18 WW 16-18' DEPTH</t>
  </si>
  <si>
    <t>60" CL III RCP</t>
  </si>
  <si>
    <t>Stormwater Manhole (Std. 3' x 3' x 5' J-Box)</t>
  </si>
  <si>
    <t>Rock Gabion</t>
  </si>
  <si>
    <t>54" SD-19 Headwall w/Dissipators</t>
  </si>
  <si>
    <t>42" SD-19 Headwall w/Dissipators</t>
  </si>
  <si>
    <t>SWPPP Preparation and Monitoring</t>
  </si>
  <si>
    <t>Add Alternate Bid Items</t>
  </si>
  <si>
    <t>Export Excess Material Off-Site</t>
  </si>
  <si>
    <t>Erosion and Sedimentation Control (PH 2)</t>
  </si>
  <si>
    <t>Rough Excavation/Subgrade/Base (PH 2)</t>
  </si>
  <si>
    <t>Water (PH 2)</t>
  </si>
  <si>
    <t>Wastewater (PH 2)</t>
  </si>
  <si>
    <t>Lift Station and Site Complete As Specified</t>
  </si>
  <si>
    <t>Drainage (PH 2)</t>
  </si>
  <si>
    <t>Water Quality and Detention Pond (PH 2)</t>
  </si>
  <si>
    <t>Concrete (PH 2)</t>
  </si>
  <si>
    <t>Traffic Control (PH 2)</t>
  </si>
  <si>
    <t>Concrete Washout</t>
  </si>
  <si>
    <t>3" ROW Stripping</t>
  </si>
  <si>
    <t>12" Flexible Base (TxDOT Turn Lane)</t>
  </si>
  <si>
    <t>8" HMAC Type B (TxDOT Turn Lane)</t>
  </si>
  <si>
    <t>17" HMAC Type B (TxDOT Turn Lane)</t>
  </si>
  <si>
    <t>2" HMAC Type D (All Roadways &amp; TxDOT Turn Lane)</t>
  </si>
  <si>
    <t>24" SD-19 Headwall (3:1)</t>
  </si>
  <si>
    <t>42" TxDOT SET (6:1)</t>
  </si>
  <si>
    <t>Water Quality Pond Plantings and Fish</t>
  </si>
  <si>
    <t>Flowable Fill</t>
  </si>
  <si>
    <t>Erosion and Sedimentation Control (OS WW)</t>
  </si>
  <si>
    <t>18" PS-115 PVC 8-10' Depth</t>
  </si>
  <si>
    <t>18" PS-115 PVC 10-12' Depth</t>
  </si>
  <si>
    <t>18" PS-115 PVC 12-14' Depth</t>
  </si>
  <si>
    <t>STD 5' Dia. WW Manhole With Bolted Cover &amp; 6" Extended Base, complete in place as detailed and specified</t>
  </si>
  <si>
    <t>STD 5' Dia. WW Manhole With Vent, Bolted Cover &amp; 6" Extended Base</t>
  </si>
  <si>
    <t>Extra Depth on 5' Dia. Manhole</t>
  </si>
  <si>
    <t>Clearing and Tree Removal (LOC)</t>
  </si>
  <si>
    <t>Four-Inches of Topsoil and/or Native Screened Top Soil</t>
  </si>
  <si>
    <t>Wastewater (OS WW)</t>
  </si>
  <si>
    <t>Traffic Control (OS WW)</t>
  </si>
  <si>
    <t>Install Pipe in Existing 24" Steel Casing Pipe</t>
  </si>
  <si>
    <t>Tree Well Per Detail 610S-6</t>
  </si>
  <si>
    <t>66" SD 19 Rip Rap Headwall (Triple) w/Dissipators</t>
  </si>
  <si>
    <t>3 Transformer Pad</t>
  </si>
  <si>
    <t>74 PSE &amp; Combo Pad</t>
  </si>
  <si>
    <t>56 PSE &amp; Combo Pad</t>
  </si>
  <si>
    <t>74 PSE &amp; Pad</t>
  </si>
  <si>
    <t>56 PSA &amp; Pad</t>
  </si>
  <si>
    <t>Secondary Enclosures</t>
  </si>
  <si>
    <t>3" Conduit</t>
  </si>
  <si>
    <t>STLT Conduit, 2" &amp; Light Wire</t>
  </si>
  <si>
    <t>Trench</t>
  </si>
  <si>
    <t>Gas Improvements</t>
  </si>
  <si>
    <t>2" Poly Pipe</t>
  </si>
  <si>
    <t>4" Poly Pipe</t>
  </si>
  <si>
    <t>8" Poly Pipe</t>
  </si>
  <si>
    <t>Service Tap</t>
  </si>
  <si>
    <t>Bypass Tie-Ins</t>
  </si>
  <si>
    <t>4" Sleeve</t>
  </si>
  <si>
    <t>6" Sleeve</t>
  </si>
  <si>
    <t>10" Sleeve</t>
  </si>
  <si>
    <t>2" Valve</t>
  </si>
  <si>
    <t>4" Valve</t>
  </si>
  <si>
    <t>Non-joint Trench</t>
  </si>
  <si>
    <t>Total - Base Bid</t>
  </si>
  <si>
    <t>Total - Alternate Bid</t>
  </si>
  <si>
    <t>8" Lime stabilized Subgrade (As Required)</t>
  </si>
  <si>
    <t>Air Release Valves per W12 and W13</t>
  </si>
  <si>
    <t>4' High Black Vinyl Coated Chain-link Fence</t>
  </si>
  <si>
    <t>Revegetation of All Disturbed Areas</t>
  </si>
  <si>
    <t>Haul, Place and Compact In Lifts Excess Material On-Site, as Directed</t>
  </si>
  <si>
    <t>Electric Improvements</t>
  </si>
  <si>
    <t>8" Valve</t>
  </si>
  <si>
    <t>Single Arm Street Light</t>
  </si>
  <si>
    <t>Double Arm Street Light</t>
  </si>
  <si>
    <t>PARMER RANCH BLVD PHASE 2 AND PARMER RANCH OFF-SITE WASTEWATER INTERCEPTOR PHASE B (STA. 85+00 TO END) - BASE BID - ADDENDUM THREE</t>
  </si>
  <si>
    <t>PARMER RANCH BLVD PHASE 2 AND PARMER RANCH OFF-SITE WASTEWATER INTERCEPTOR PHASE B (STA. 85+00 TO END) - ADD ALTERNATE BID - ADDENDUM THREE</t>
  </si>
  <si>
    <t>8" Flexible Base</t>
  </si>
  <si>
    <t>Single Irrigation Water Service</t>
  </si>
  <si>
    <t>12" SDR 26 WW 0-8' DEPTH</t>
  </si>
  <si>
    <t>12" SDR 26 WW 8-10' DEPTH</t>
  </si>
  <si>
    <t>12" SDR 26 WW 10-12' DEPTH</t>
  </si>
  <si>
    <t>12" SDR 26 WW 12-14' DEPTH</t>
  </si>
  <si>
    <t>8" DR 18 WW 8-10' DEPTH</t>
  </si>
  <si>
    <t>8" DR 18 WW 12-14' DEPTH</t>
  </si>
  <si>
    <t>8" DR 18 WW 14-16' DEPTH</t>
  </si>
  <si>
    <t>6" DR-18 C900 FM</t>
  </si>
  <si>
    <t>Wastewater Double Services</t>
  </si>
  <si>
    <t>Wastewater Clean-out</t>
  </si>
  <si>
    <t>36" TxDOT SET (6:1)</t>
  </si>
  <si>
    <t>66" CL III RCP</t>
  </si>
  <si>
    <t>6' x 6' Storm Junction Box w/Storm Manhole Lid</t>
  </si>
  <si>
    <t>8" Butterfly Valve and Control Panel for Batch Detention</t>
  </si>
  <si>
    <t>Double Service Water Connection</t>
  </si>
  <si>
    <t>11" Flexible Base</t>
  </si>
  <si>
    <t>4" Mountable Curb &amp; Gutter</t>
  </si>
  <si>
    <t>Concrete Valley Gutter</t>
  </si>
  <si>
    <t>8" DR-18 C900 FM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</si>
</sst>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mmmm\ d\,\ yyyy;@"/>
    <numFmt numFmtId="172" formatCode="&quot;$&quot;#,##0"/>
    <numFmt numFmtId="173" formatCode="[$-409]h:mm:ss\ AM/PM"/>
    <numFmt numFmtId="174" formatCode="0.000"/>
    <numFmt numFmtId="175" formatCode="0.0000"/>
    <numFmt numFmtId="176" formatCode="#,##0.0"/>
    <numFmt numFmtId="177" formatCode="#,##0.000"/>
    <numFmt numFmtId="178" formatCode="0.0%"/>
    <numFmt numFmtId="179" formatCode="0.000%"/>
    <numFmt numFmtId="180" formatCode="[$-409]dddd\,\ mmmm\ d\,\ yyyy"/>
    <numFmt numFmtId="181" formatCode="_(* #,##0.0_);_(* \(#,##0.0\);_(* &quot;-&quot;_);_(@_)"/>
    <numFmt numFmtId="182" formatCode="_(* #,##0.00_);_(* \(#,##0.00\);_(* &quot;-&quot;_);_(@_)"/>
    <numFmt numFmtId="183" formatCode="&quot;$&quot;#,##0.0"/>
    <numFmt numFmtId="184" formatCode="_(* #,##0.0_);_(* \(#,##0.0\);_(* &quot;-&quot;??_);_(@_)"/>
    <numFmt numFmtId="185" formatCode="_(* #,##0_);_(* \(#,##0\);_(* &quot;-&quot;??_);_(@_)"/>
  </numFmts>
  <fonts count="45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right" wrapText="1"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center" vertical="top"/>
    </xf>
    <xf numFmtId="164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1" fontId="0" fillId="0" borderId="10" xfId="42" applyNumberFormat="1" applyFont="1" applyFill="1" applyBorder="1" applyAlignment="1">
      <alignment horizontal="center" wrapText="1"/>
    </xf>
    <xf numFmtId="41" fontId="0" fillId="0" borderId="10" xfId="42" applyNumberFormat="1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4" fillId="34" borderId="14" xfId="0" applyFon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34" borderId="10" xfId="44" applyFont="1" applyFill="1" applyBorder="1" applyAlignment="1">
      <alignment horizontal="center"/>
    </xf>
    <xf numFmtId="44" fontId="0" fillId="34" borderId="15" xfId="44" applyFont="1" applyFill="1" applyBorder="1" applyAlignment="1">
      <alignment horizontal="center"/>
    </xf>
    <xf numFmtId="0" fontId="4" fillId="0" borderId="16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0" fillId="0" borderId="18" xfId="44" applyFont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0" fontId="0" fillId="0" borderId="15" xfId="0" applyBorder="1" applyAlignment="1">
      <alignment/>
    </xf>
    <xf numFmtId="44" fontId="0" fillId="0" borderId="15" xfId="0" applyNumberFormat="1" applyBorder="1" applyAlignment="1">
      <alignment/>
    </xf>
    <xf numFmtId="0" fontId="4" fillId="0" borderId="20" xfId="0" applyFont="1" applyBorder="1" applyAlignment="1">
      <alignment/>
    </xf>
    <xf numFmtId="44" fontId="0" fillId="0" borderId="21" xfId="0" applyNumberFormat="1" applyBorder="1" applyAlignment="1">
      <alignment/>
    </xf>
    <xf numFmtId="0" fontId="4" fillId="0" borderId="22" xfId="0" applyFont="1" applyBorder="1" applyAlignment="1">
      <alignment/>
    </xf>
    <xf numFmtId="44" fontId="0" fillId="0" borderId="23" xfId="44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1" fontId="0" fillId="0" borderId="10" xfId="42" applyNumberFormat="1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5" fontId="0" fillId="0" borderId="10" xfId="42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Fill="1" applyBorder="1" applyAlignment="1">
      <alignment/>
    </xf>
    <xf numFmtId="39" fontId="0" fillId="0" borderId="0" xfId="44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44" fontId="4" fillId="0" borderId="0" xfId="44" applyFont="1" applyBorder="1" applyAlignment="1">
      <alignment/>
    </xf>
    <xf numFmtId="38" fontId="0" fillId="0" borderId="0" xfId="0" applyNumberFormat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3" fillId="0" borderId="10" xfId="0" applyFont="1" applyBorder="1" applyAlignment="1">
      <alignment/>
    </xf>
    <xf numFmtId="44" fontId="4" fillId="0" borderId="0" xfId="44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0" fillId="0" borderId="26" xfId="0" applyNumberFormat="1" applyBorder="1" applyAlignment="1">
      <alignment horizontal="center" wrapText="1"/>
    </xf>
    <xf numFmtId="164" fontId="0" fillId="0" borderId="27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7109375" style="0" customWidth="1"/>
    <col min="2" max="2" width="36.140625" style="33" bestFit="1" customWidth="1"/>
    <col min="3" max="7" width="14.00390625" style="29" bestFit="1" customWidth="1"/>
    <col min="8" max="8" width="15.00390625" style="0" bestFit="1" customWidth="1"/>
  </cols>
  <sheetData>
    <row r="2" spans="2:8" ht="13.5" thickBot="1">
      <c r="B2" s="94" t="s">
        <v>80</v>
      </c>
      <c r="C2" s="94"/>
      <c r="D2" s="94"/>
      <c r="E2" s="94"/>
      <c r="F2" s="94"/>
      <c r="G2" s="94"/>
      <c r="H2" s="94"/>
    </row>
    <row r="3" spans="2:8" ht="12.75">
      <c r="B3" s="34"/>
      <c r="C3" s="35" t="s">
        <v>63</v>
      </c>
      <c r="D3" s="35" t="s">
        <v>64</v>
      </c>
      <c r="E3" s="35" t="s">
        <v>65</v>
      </c>
      <c r="F3" s="35" t="s">
        <v>66</v>
      </c>
      <c r="G3" s="35" t="s">
        <v>67</v>
      </c>
      <c r="H3" s="59" t="s">
        <v>79</v>
      </c>
    </row>
    <row r="4" spans="2:8" ht="12.75">
      <c r="B4" s="36" t="s">
        <v>69</v>
      </c>
      <c r="C4" s="45" t="e">
        <f>NORTHSIDE!#REF!</f>
        <v>#REF!</v>
      </c>
      <c r="D4" s="45" t="e">
        <f>#REF!</f>
        <v>#REF!</v>
      </c>
      <c r="E4" s="45" t="e">
        <f>#REF!</f>
        <v>#REF!</v>
      </c>
      <c r="F4" s="45" t="e">
        <f>#REF!</f>
        <v>#REF!</v>
      </c>
      <c r="G4" s="45" t="e">
        <f>#REF!</f>
        <v>#REF!</v>
      </c>
      <c r="H4" s="46" t="e">
        <f>SUM(C4:G4)</f>
        <v>#REF!</v>
      </c>
    </row>
    <row r="5" spans="2:8" ht="12.75">
      <c r="B5" s="36" t="s">
        <v>68</v>
      </c>
      <c r="C5" s="37" t="e">
        <f>NORTHSIDE!#REF!</f>
        <v>#REF!</v>
      </c>
      <c r="D5" s="37" t="e">
        <f>#REF!</f>
        <v>#REF!</v>
      </c>
      <c r="E5" s="37" t="e">
        <f>#REF!</f>
        <v>#REF!</v>
      </c>
      <c r="F5" s="37" t="e">
        <f>#REF!</f>
        <v>#REF!</v>
      </c>
      <c r="G5" s="37" t="e">
        <f>#REF!</f>
        <v>#REF!</v>
      </c>
      <c r="H5" s="53"/>
    </row>
    <row r="6" spans="2:8" ht="12.75">
      <c r="B6" s="36" t="s">
        <v>70</v>
      </c>
      <c r="C6" s="37" t="e">
        <f>NORTHSIDE!#REF!</f>
        <v>#REF!</v>
      </c>
      <c r="D6" s="37" t="e">
        <f>#REF!</f>
        <v>#REF!</v>
      </c>
      <c r="E6" s="37" t="e">
        <f>#REF!</f>
        <v>#REF!</v>
      </c>
      <c r="F6" s="37" t="e">
        <f>#REF!</f>
        <v>#REF!</v>
      </c>
      <c r="G6" s="37" t="e">
        <f>#REF!</f>
        <v>#REF!</v>
      </c>
      <c r="H6" s="53"/>
    </row>
    <row r="7" spans="2:8" ht="12.75">
      <c r="B7" s="36" t="s">
        <v>71</v>
      </c>
      <c r="C7" s="37" t="e">
        <f>NORTHSIDE!#REF!</f>
        <v>#REF!</v>
      </c>
      <c r="D7" s="37" t="e">
        <f>#REF!</f>
        <v>#REF!</v>
      </c>
      <c r="E7" s="37" t="e">
        <f>#REF!</f>
        <v>#REF!</v>
      </c>
      <c r="F7" s="37" t="e">
        <f>#REF!</f>
        <v>#REF!</v>
      </c>
      <c r="G7" s="37" t="e">
        <f>#REF!</f>
        <v>#REF!</v>
      </c>
      <c r="H7" s="53"/>
    </row>
    <row r="8" spans="2:8" ht="12.75">
      <c r="B8" s="36" t="s">
        <v>72</v>
      </c>
      <c r="C8" s="37" t="e">
        <f>NORTHSIDE!#REF!</f>
        <v>#REF!</v>
      </c>
      <c r="D8" s="37" t="e">
        <f>#REF!</f>
        <v>#REF!</v>
      </c>
      <c r="E8" s="37" t="e">
        <f>#REF!</f>
        <v>#REF!</v>
      </c>
      <c r="F8" s="37" t="e">
        <f>#REF!</f>
        <v>#REF!</v>
      </c>
      <c r="G8" s="37" t="e">
        <f>#REF!</f>
        <v>#REF!</v>
      </c>
      <c r="H8" s="53"/>
    </row>
    <row r="9" spans="2:8" ht="12.75">
      <c r="B9" s="38"/>
      <c r="C9" s="39"/>
      <c r="D9" s="39"/>
      <c r="E9" s="39"/>
      <c r="F9" s="39"/>
      <c r="G9" s="39"/>
      <c r="H9" s="40"/>
    </row>
    <row r="10" spans="2:8" ht="12.75">
      <c r="B10" s="36" t="s">
        <v>75</v>
      </c>
      <c r="C10" s="41" t="e">
        <f>NORTHSIDE!#REF!</f>
        <v>#REF!</v>
      </c>
      <c r="D10" s="41" t="e">
        <f>#REF!</f>
        <v>#REF!</v>
      </c>
      <c r="E10" s="41" t="e">
        <f>#REF!</f>
        <v>#REF!</v>
      </c>
      <c r="F10" s="41" t="e">
        <f>#REF!</f>
        <v>#REF!</v>
      </c>
      <c r="G10" s="41" t="e">
        <f>#REF!</f>
        <v>#REF!</v>
      </c>
      <c r="H10" s="54" t="e">
        <f>((SUM(C22:G22)/SUM(C4:G4)))</f>
        <v>#REF!</v>
      </c>
    </row>
    <row r="11" spans="2:8" ht="12.75">
      <c r="B11" s="36" t="s">
        <v>76</v>
      </c>
      <c r="C11" s="41" t="e">
        <f>NORTHSIDE!#REF!</f>
        <v>#REF!</v>
      </c>
      <c r="D11" s="41" t="e">
        <f>#REF!</f>
        <v>#REF!</v>
      </c>
      <c r="E11" s="41" t="e">
        <f>#REF!</f>
        <v>#REF!</v>
      </c>
      <c r="F11" s="41" t="e">
        <f>#REF!</f>
        <v>#REF!</v>
      </c>
      <c r="G11" s="41" t="e">
        <f>#REF!</f>
        <v>#REF!</v>
      </c>
      <c r="H11" s="54" t="e">
        <f>((SUM(C23:G23)/SUM(C4:G4)))</f>
        <v>#REF!</v>
      </c>
    </row>
    <row r="12" spans="2:8" ht="12.75">
      <c r="B12" s="38"/>
      <c r="C12" s="42"/>
      <c r="D12" s="42"/>
      <c r="E12" s="42"/>
      <c r="F12" s="42"/>
      <c r="G12" s="42"/>
      <c r="H12" s="43"/>
    </row>
    <row r="13" spans="2:8" ht="12.75">
      <c r="B13" s="36" t="s">
        <v>39</v>
      </c>
      <c r="C13" s="49">
        <f>NORTHSIDE!H4</f>
        <v>0</v>
      </c>
      <c r="D13" s="49" t="e">
        <f>#REF!</f>
        <v>#REF!</v>
      </c>
      <c r="E13" s="49" t="e">
        <f>#REF!</f>
        <v>#REF!</v>
      </c>
      <c r="F13" s="49" t="e">
        <f>#REF!</f>
        <v>#REF!</v>
      </c>
      <c r="G13" s="50" t="e">
        <f>#REF!</f>
        <v>#REF!</v>
      </c>
      <c r="H13" s="54" t="e">
        <f>((SUM(C13:G13)/5))</f>
        <v>#REF!</v>
      </c>
    </row>
    <row r="14" spans="2:8" ht="12.75">
      <c r="B14" s="36" t="s">
        <v>78</v>
      </c>
      <c r="C14" s="49" t="e">
        <f>NORTHSIDE!#REF!</f>
        <v>#REF!</v>
      </c>
      <c r="D14" s="49" t="e">
        <f>#REF!</f>
        <v>#REF!</v>
      </c>
      <c r="E14" s="49" t="e">
        <f>#REF!</f>
        <v>#REF!</v>
      </c>
      <c r="F14" s="49" t="e">
        <f>#REF!</f>
        <v>#REF!</v>
      </c>
      <c r="G14" s="50" t="e">
        <f>#REF!</f>
        <v>#REF!</v>
      </c>
      <c r="H14" s="54" t="e">
        <f aca="true" t="shared" si="0" ref="H14:H21">((SUM(C14:G14)/5))</f>
        <v>#REF!</v>
      </c>
    </row>
    <row r="15" spans="2:8" ht="12.75">
      <c r="B15" s="36" t="s">
        <v>32</v>
      </c>
      <c r="C15" s="49">
        <f>NORTHSIDE!H14</f>
        <v>0</v>
      </c>
      <c r="D15" s="49" t="e">
        <f>#REF!</f>
        <v>#REF!</v>
      </c>
      <c r="E15" s="49" t="e">
        <f>#REF!</f>
        <v>#REF!</v>
      </c>
      <c r="F15" s="49" t="e">
        <f>#REF!</f>
        <v>#REF!</v>
      </c>
      <c r="G15" s="50" t="e">
        <f>#REF!</f>
        <v>#REF!</v>
      </c>
      <c r="H15" s="54" t="e">
        <f t="shared" si="0"/>
        <v>#REF!</v>
      </c>
    </row>
    <row r="16" spans="2:8" ht="12.75">
      <c r="B16" s="36" t="s">
        <v>33</v>
      </c>
      <c r="C16" s="49">
        <f>NORTHSIDE!H29</f>
        <v>0</v>
      </c>
      <c r="D16" s="49" t="e">
        <f>#REF!</f>
        <v>#REF!</v>
      </c>
      <c r="E16" s="49" t="e">
        <f>#REF!</f>
        <v>#REF!</v>
      </c>
      <c r="F16" s="49" t="e">
        <f>#REF!</f>
        <v>#REF!</v>
      </c>
      <c r="G16" s="50" t="e">
        <f>#REF!</f>
        <v>#REF!</v>
      </c>
      <c r="H16" s="54" t="e">
        <f t="shared" si="0"/>
        <v>#REF!</v>
      </c>
    </row>
    <row r="17" spans="2:8" ht="12.75">
      <c r="B17" s="36" t="s">
        <v>34</v>
      </c>
      <c r="C17" s="49">
        <f>NORTHSIDE!H51</f>
        <v>0</v>
      </c>
      <c r="D17" s="49" t="e">
        <f>#REF!</f>
        <v>#REF!</v>
      </c>
      <c r="E17" s="49" t="e">
        <f>#REF!</f>
        <v>#REF!</v>
      </c>
      <c r="F17" s="49" t="e">
        <f>#REF!</f>
        <v>#REF!</v>
      </c>
      <c r="G17" s="50" t="e">
        <f>#REF!</f>
        <v>#REF!</v>
      </c>
      <c r="H17" s="54" t="e">
        <f t="shared" si="0"/>
        <v>#REF!</v>
      </c>
    </row>
    <row r="18" spans="2:8" ht="12.75">
      <c r="B18" s="36" t="s">
        <v>35</v>
      </c>
      <c r="C18" s="49">
        <f>NORTHSIDE!H79</f>
        <v>0</v>
      </c>
      <c r="D18" s="49" t="e">
        <f>#REF!</f>
        <v>#REF!</v>
      </c>
      <c r="E18" s="49" t="e">
        <f>#REF!</f>
        <v>#REF!</v>
      </c>
      <c r="F18" s="49" t="e">
        <f>#REF!</f>
        <v>#REF!</v>
      </c>
      <c r="G18" s="50" t="e">
        <f>#REF!</f>
        <v>#REF!</v>
      </c>
      <c r="H18" s="54" t="e">
        <f t="shared" si="0"/>
        <v>#REF!</v>
      </c>
    </row>
    <row r="19" spans="2:8" ht="12.75">
      <c r="B19" s="36" t="s">
        <v>77</v>
      </c>
      <c r="C19" s="49">
        <f>NORTHSIDE!H103</f>
        <v>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50" t="e">
        <f>#REF!</f>
        <v>#REF!</v>
      </c>
      <c r="H19" s="54" t="e">
        <f t="shared" si="0"/>
        <v>#REF!</v>
      </c>
    </row>
    <row r="20" spans="2:8" ht="12.75">
      <c r="B20" s="36" t="s">
        <v>36</v>
      </c>
      <c r="C20" s="49">
        <f>NORTHSIDE!H123</f>
        <v>0</v>
      </c>
      <c r="D20" s="49" t="e">
        <f>#REF!</f>
        <v>#REF!</v>
      </c>
      <c r="E20" s="49" t="e">
        <f>#REF!</f>
        <v>#REF!</v>
      </c>
      <c r="F20" s="49" t="e">
        <f>#REF!</f>
        <v>#REF!</v>
      </c>
      <c r="G20" s="50" t="e">
        <f>#REF!</f>
        <v>#REF!</v>
      </c>
      <c r="H20" s="54" t="e">
        <f t="shared" si="0"/>
        <v>#REF!</v>
      </c>
    </row>
    <row r="21" spans="2:8" ht="13.5" thickBot="1">
      <c r="B21" s="55" t="s">
        <v>54</v>
      </c>
      <c r="C21" s="52">
        <f>NORTHSIDE!H131</f>
        <v>0</v>
      </c>
      <c r="D21" s="52" t="e">
        <f>#REF!</f>
        <v>#REF!</v>
      </c>
      <c r="E21" s="52" t="e">
        <f>#REF!</f>
        <v>#REF!</v>
      </c>
      <c r="F21" s="52" t="e">
        <f>#REF!</f>
        <v>#REF!</v>
      </c>
      <c r="G21" s="52" t="e">
        <f>#REF!</f>
        <v>#REF!</v>
      </c>
      <c r="H21" s="56" t="e">
        <f t="shared" si="0"/>
        <v>#REF!</v>
      </c>
    </row>
    <row r="22" spans="2:8" ht="13.5" thickTop="1">
      <c r="B22" s="57" t="s">
        <v>73</v>
      </c>
      <c r="C22" s="51" t="e">
        <f>SUBTOTAL(109,C13:C21)</f>
        <v>#REF!</v>
      </c>
      <c r="D22" s="51" t="e">
        <f>SUBTOTAL(109,D13:D21)</f>
        <v>#REF!</v>
      </c>
      <c r="E22" s="51" t="e">
        <f>SUBTOTAL(109,E13:E21)</f>
        <v>#REF!</v>
      </c>
      <c r="F22" s="51" t="e">
        <f>SUBTOTAL(109,F13:F21)</f>
        <v>#REF!</v>
      </c>
      <c r="G22" s="51" t="e">
        <f>SUBTOTAL(109,G13:G21)</f>
        <v>#REF!</v>
      </c>
      <c r="H22" s="58" t="e">
        <f>SUM(C22:G22)/5</f>
        <v>#REF!</v>
      </c>
    </row>
    <row r="23" spans="2:8" ht="13.5" thickBot="1">
      <c r="B23" s="44" t="s">
        <v>74</v>
      </c>
      <c r="C23" s="47" t="e">
        <f>C22*1.1</f>
        <v>#REF!</v>
      </c>
      <c r="D23" s="47" t="e">
        <f>D22*1.1</f>
        <v>#REF!</v>
      </c>
      <c r="E23" s="47" t="e">
        <f>E22*1.1</f>
        <v>#REF!</v>
      </c>
      <c r="F23" s="47" t="e">
        <f>F22*1.1</f>
        <v>#REF!</v>
      </c>
      <c r="G23" s="47" t="e">
        <f>G22*1.1</f>
        <v>#REF!</v>
      </c>
      <c r="H23" s="48" t="e">
        <f>SUM(C23:G23)/5</f>
        <v>#REF!</v>
      </c>
    </row>
  </sheetData>
  <sheetProtection/>
  <mergeCells count="1">
    <mergeCell ref="B2:H2"/>
  </mergeCells>
  <printOptions horizontalCentered="1"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tabSelected="1" zoomScale="130" zoomScaleNormal="130" zoomScalePageLayoutView="0" workbookViewId="0" topLeftCell="A164">
      <selection activeCell="C195" sqref="C195"/>
    </sheetView>
  </sheetViews>
  <sheetFormatPr defaultColWidth="9.140625" defaultRowHeight="12.75"/>
  <cols>
    <col min="1" max="1" width="5.28125" style="16" bestFit="1" customWidth="1"/>
    <col min="2" max="2" width="47.140625" style="18" customWidth="1"/>
    <col min="3" max="3" width="7.7109375" style="16" bestFit="1" customWidth="1"/>
    <col min="4" max="4" width="7.7109375" style="16" customWidth="1"/>
    <col min="5" max="5" width="11.421875" style="16" customWidth="1"/>
    <col min="6" max="6" width="15.421875" style="16" bestFit="1" customWidth="1"/>
    <col min="7" max="7" width="5.7109375" style="25" customWidth="1"/>
    <col min="8" max="8" width="16.00390625" style="74" bestFit="1" customWidth="1"/>
    <col min="9" max="16384" width="9.140625" style="16" customWidth="1"/>
  </cols>
  <sheetData>
    <row r="1" spans="1:7" ht="32.25" customHeight="1">
      <c r="A1" s="95" t="s">
        <v>179</v>
      </c>
      <c r="B1" s="96"/>
      <c r="C1" s="96"/>
      <c r="D1" s="96"/>
      <c r="E1" s="96"/>
      <c r="F1" s="96"/>
      <c r="G1" s="31"/>
    </row>
    <row r="2" spans="1:7" ht="12.75">
      <c r="A2" s="14"/>
      <c r="B2" s="12"/>
      <c r="C2" s="1"/>
      <c r="D2" s="1"/>
      <c r="E2" s="60"/>
      <c r="F2" s="60"/>
      <c r="G2" s="32"/>
    </row>
    <row r="3" spans="1:7" ht="12.75">
      <c r="A3" s="14" t="s">
        <v>0</v>
      </c>
      <c r="B3" s="17" t="s">
        <v>1</v>
      </c>
      <c r="C3" s="14" t="s">
        <v>3</v>
      </c>
      <c r="D3" s="14" t="s">
        <v>2</v>
      </c>
      <c r="E3" s="14" t="s">
        <v>4</v>
      </c>
      <c r="F3" s="14" t="s">
        <v>5</v>
      </c>
      <c r="G3" s="32"/>
    </row>
    <row r="4" spans="1:7" ht="15" customHeight="1">
      <c r="A4" s="22"/>
      <c r="B4" s="15" t="s">
        <v>114</v>
      </c>
      <c r="C4" s="19"/>
      <c r="D4" s="20"/>
      <c r="E4" s="21"/>
      <c r="F4" s="23"/>
      <c r="G4" s="30"/>
    </row>
    <row r="5" spans="1:7" ht="15" customHeight="1">
      <c r="A5" s="22"/>
      <c r="B5" s="2" t="s">
        <v>111</v>
      </c>
      <c r="C5" s="72">
        <v>1</v>
      </c>
      <c r="D5" s="20" t="s">
        <v>6</v>
      </c>
      <c r="E5" s="21"/>
      <c r="F5" s="23"/>
      <c r="G5" s="30"/>
    </row>
    <row r="6" spans="1:7" ht="12.75" customHeight="1">
      <c r="A6" s="3"/>
      <c r="B6" s="2" t="s">
        <v>40</v>
      </c>
      <c r="C6" s="26">
        <v>16572</v>
      </c>
      <c r="D6" s="7" t="s">
        <v>8</v>
      </c>
      <c r="E6" s="8"/>
      <c r="F6" s="6"/>
      <c r="G6" s="30"/>
    </row>
    <row r="7" spans="1:7" ht="12.75" customHeight="1">
      <c r="A7" s="13"/>
      <c r="B7" s="2" t="s">
        <v>41</v>
      </c>
      <c r="C7" s="26">
        <v>2</v>
      </c>
      <c r="D7" s="7" t="s">
        <v>9</v>
      </c>
      <c r="E7" s="8"/>
      <c r="F7" s="6"/>
      <c r="G7" s="30"/>
    </row>
    <row r="8" spans="1:7" ht="12.75" customHeight="1">
      <c r="A8" s="22"/>
      <c r="B8" s="2" t="s">
        <v>42</v>
      </c>
      <c r="C8" s="26">
        <v>33</v>
      </c>
      <c r="D8" s="7" t="s">
        <v>9</v>
      </c>
      <c r="E8" s="8"/>
      <c r="F8" s="6"/>
      <c r="G8" s="30"/>
    </row>
    <row r="9" spans="1:7" ht="12.75" customHeight="1">
      <c r="A9" s="22"/>
      <c r="B9" s="2" t="s">
        <v>51</v>
      </c>
      <c r="C9" s="26">
        <v>6</v>
      </c>
      <c r="D9" s="7" t="s">
        <v>9</v>
      </c>
      <c r="E9" s="8"/>
      <c r="F9" s="6"/>
      <c r="G9" s="30"/>
    </row>
    <row r="10" spans="1:7" ht="12.75" customHeight="1">
      <c r="A10" s="13"/>
      <c r="B10" s="2" t="s">
        <v>43</v>
      </c>
      <c r="C10" s="71">
        <v>172.4084</v>
      </c>
      <c r="D10" s="7" t="s">
        <v>8</v>
      </c>
      <c r="E10" s="8"/>
      <c r="F10" s="6"/>
      <c r="G10" s="30"/>
    </row>
    <row r="11" spans="1:7" ht="12.75" customHeight="1">
      <c r="A11" s="22"/>
      <c r="B11" s="2" t="s">
        <v>123</v>
      </c>
      <c r="C11" s="26">
        <v>1</v>
      </c>
      <c r="D11" s="7" t="s">
        <v>9</v>
      </c>
      <c r="E11" s="8"/>
      <c r="F11" s="6"/>
      <c r="G11" s="30"/>
    </row>
    <row r="12" spans="1:7" ht="12.75" customHeight="1">
      <c r="A12" s="3"/>
      <c r="B12" s="2" t="s">
        <v>50</v>
      </c>
      <c r="C12" s="26">
        <v>29</v>
      </c>
      <c r="D12" s="4" t="s">
        <v>98</v>
      </c>
      <c r="E12" s="5"/>
      <c r="F12" s="6"/>
      <c r="G12" s="30"/>
    </row>
    <row r="13" spans="1:7" ht="12.75" customHeight="1">
      <c r="A13" s="13"/>
      <c r="B13" s="2"/>
      <c r="C13" s="26"/>
      <c r="D13" s="7"/>
      <c r="E13" s="8"/>
      <c r="F13" s="9"/>
      <c r="G13" s="30"/>
    </row>
    <row r="14" spans="1:8" ht="15" customHeight="1">
      <c r="A14" s="13"/>
      <c r="B14" s="62" t="s">
        <v>115</v>
      </c>
      <c r="C14" s="26"/>
      <c r="D14" s="7"/>
      <c r="E14" s="8"/>
      <c r="F14" s="9"/>
      <c r="G14" s="30"/>
      <c r="H14" s="75"/>
    </row>
    <row r="15" spans="1:8" ht="12.75" customHeight="1">
      <c r="A15" s="22"/>
      <c r="B15" s="2" t="s">
        <v>124</v>
      </c>
      <c r="C15" s="27">
        <v>46461</v>
      </c>
      <c r="D15" s="10" t="s">
        <v>7</v>
      </c>
      <c r="E15" s="8"/>
      <c r="F15" s="9"/>
      <c r="G15" s="30"/>
      <c r="H15" s="75"/>
    </row>
    <row r="16" spans="1:12" ht="12.75" customHeight="1">
      <c r="A16" s="3"/>
      <c r="B16" s="2" t="s">
        <v>37</v>
      </c>
      <c r="C16" s="27">
        <v>1</v>
      </c>
      <c r="D16" s="10" t="s">
        <v>6</v>
      </c>
      <c r="E16" s="8"/>
      <c r="F16" s="9"/>
      <c r="G16" s="30"/>
      <c r="H16" s="75"/>
      <c r="L16" s="80"/>
    </row>
    <row r="17" spans="1:8" ht="12.75" customHeight="1">
      <c r="A17" s="13"/>
      <c r="B17" s="2" t="s">
        <v>46</v>
      </c>
      <c r="C17" s="27">
        <v>1</v>
      </c>
      <c r="D17" s="10" t="s">
        <v>6</v>
      </c>
      <c r="E17" s="8"/>
      <c r="F17" s="9"/>
      <c r="G17" s="30"/>
      <c r="H17" s="75"/>
    </row>
    <row r="18" spans="1:8" ht="12.75" customHeight="1">
      <c r="A18" s="22"/>
      <c r="B18" s="2" t="s">
        <v>10</v>
      </c>
      <c r="C18" s="27">
        <f>C20+C19</f>
        <v>31038.586</v>
      </c>
      <c r="D18" s="10" t="s">
        <v>7</v>
      </c>
      <c r="E18" s="8"/>
      <c r="F18" s="9"/>
      <c r="G18" s="30"/>
      <c r="H18" s="75"/>
    </row>
    <row r="19" spans="1:8" ht="12.75" customHeight="1">
      <c r="A19" s="22"/>
      <c r="B19" s="2" t="s">
        <v>181</v>
      </c>
      <c r="C19" s="27">
        <v>2100</v>
      </c>
      <c r="D19" s="10" t="s">
        <v>7</v>
      </c>
      <c r="E19" s="8"/>
      <c r="F19" s="9"/>
      <c r="G19" s="30"/>
      <c r="H19" s="75"/>
    </row>
    <row r="20" spans="1:8" ht="12.75" customHeight="1">
      <c r="A20" s="3"/>
      <c r="B20" s="2" t="s">
        <v>198</v>
      </c>
      <c r="C20" s="27">
        <f>28938.586</f>
        <v>28938.586</v>
      </c>
      <c r="D20" s="10" t="s">
        <v>7</v>
      </c>
      <c r="E20" s="66"/>
      <c r="F20" s="9"/>
      <c r="G20" s="30"/>
      <c r="H20" s="75"/>
    </row>
    <row r="21" spans="1:8" ht="12.75" customHeight="1">
      <c r="A21" s="3"/>
      <c r="B21" s="2" t="s">
        <v>125</v>
      </c>
      <c r="C21" s="27">
        <v>394</v>
      </c>
      <c r="D21" s="10" t="s">
        <v>7</v>
      </c>
      <c r="E21" s="66"/>
      <c r="F21" s="9"/>
      <c r="G21" s="30"/>
      <c r="H21" s="75"/>
    </row>
    <row r="22" spans="1:8" ht="12.75" customHeight="1">
      <c r="A22" s="13"/>
      <c r="B22" s="2" t="s">
        <v>170</v>
      </c>
      <c r="C22" s="27">
        <f>C20</f>
        <v>28938.586</v>
      </c>
      <c r="D22" s="10" t="s">
        <v>7</v>
      </c>
      <c r="E22" s="66"/>
      <c r="F22" s="9"/>
      <c r="G22" s="30"/>
      <c r="H22" s="75"/>
    </row>
    <row r="23" spans="1:8" ht="12.75" customHeight="1">
      <c r="A23" s="22"/>
      <c r="B23" s="2" t="s">
        <v>11</v>
      </c>
      <c r="C23" s="27">
        <v>11</v>
      </c>
      <c r="D23" s="10" t="s">
        <v>9</v>
      </c>
      <c r="E23" s="8"/>
      <c r="F23" s="9"/>
      <c r="G23" s="30"/>
      <c r="H23" s="75"/>
    </row>
    <row r="24" spans="1:8" ht="12.75" customHeight="1">
      <c r="A24" s="3"/>
      <c r="B24" s="2" t="s">
        <v>12</v>
      </c>
      <c r="C24" s="27">
        <f>24*C23</f>
        <v>264</v>
      </c>
      <c r="D24" s="10" t="s">
        <v>13</v>
      </c>
      <c r="E24" s="8"/>
      <c r="F24" s="9"/>
      <c r="G24" s="30"/>
      <c r="H24" s="75"/>
    </row>
    <row r="25" spans="1:8" ht="12.75" customHeight="1">
      <c r="A25" s="22"/>
      <c r="B25" s="2" t="s">
        <v>45</v>
      </c>
      <c r="C25" s="27">
        <v>2</v>
      </c>
      <c r="D25" s="10" t="s">
        <v>9</v>
      </c>
      <c r="E25" s="8"/>
      <c r="F25" s="9"/>
      <c r="G25" s="30"/>
      <c r="H25" s="75"/>
    </row>
    <row r="26" spans="1:8" ht="12.75" customHeight="1">
      <c r="A26" s="3"/>
      <c r="B26" s="2" t="s">
        <v>102</v>
      </c>
      <c r="C26" s="27">
        <v>1</v>
      </c>
      <c r="D26" s="10" t="s">
        <v>6</v>
      </c>
      <c r="E26" s="8"/>
      <c r="F26" s="9"/>
      <c r="G26" s="30"/>
      <c r="H26" s="75"/>
    </row>
    <row r="27" spans="1:8" ht="12.75" customHeight="1">
      <c r="A27" s="13"/>
      <c r="B27" s="2" t="s">
        <v>101</v>
      </c>
      <c r="C27" s="27">
        <v>12099</v>
      </c>
      <c r="D27" s="10" t="s">
        <v>8</v>
      </c>
      <c r="E27" s="8"/>
      <c r="F27" s="9"/>
      <c r="G27" s="30"/>
      <c r="H27" s="75"/>
    </row>
    <row r="28" spans="1:8" ht="12.75" customHeight="1">
      <c r="A28" s="22"/>
      <c r="B28" s="2" t="s">
        <v>14</v>
      </c>
      <c r="C28" s="27">
        <f>SUM(C124:C125)</f>
        <v>12099</v>
      </c>
      <c r="D28" s="10" t="s">
        <v>8</v>
      </c>
      <c r="E28" s="8"/>
      <c r="F28" s="9"/>
      <c r="G28" s="30"/>
      <c r="H28" s="75"/>
    </row>
    <row r="29" spans="1:8" ht="12.75" customHeight="1">
      <c r="A29" s="3"/>
      <c r="B29" s="2" t="s">
        <v>128</v>
      </c>
      <c r="C29" s="27">
        <v>28296</v>
      </c>
      <c r="D29" s="10" t="s">
        <v>7</v>
      </c>
      <c r="E29" s="8"/>
      <c r="F29" s="9"/>
      <c r="G29" s="30"/>
      <c r="H29" s="75"/>
    </row>
    <row r="30" spans="1:8" ht="12.75" customHeight="1">
      <c r="A30" s="3"/>
      <c r="B30" s="2" t="s">
        <v>126</v>
      </c>
      <c r="C30" s="27">
        <v>394</v>
      </c>
      <c r="D30" s="10" t="s">
        <v>7</v>
      </c>
      <c r="E30" s="8"/>
      <c r="F30" s="9"/>
      <c r="G30" s="30"/>
      <c r="H30" s="75"/>
    </row>
    <row r="31" spans="1:13" ht="12.75" customHeight="1">
      <c r="A31" s="22"/>
      <c r="B31" s="67" t="s">
        <v>145</v>
      </c>
      <c r="C31" s="26">
        <v>123</v>
      </c>
      <c r="D31" s="68" t="s">
        <v>13</v>
      </c>
      <c r="E31" s="5"/>
      <c r="F31" s="81"/>
      <c r="G31" s="82"/>
      <c r="H31" s="83"/>
      <c r="J31" s="84"/>
      <c r="L31" s="85"/>
      <c r="M31" s="86"/>
    </row>
    <row r="32" spans="1:8" ht="12.75" customHeight="1">
      <c r="A32" s="13"/>
      <c r="B32" s="11"/>
      <c r="C32" s="26"/>
      <c r="D32" s="7"/>
      <c r="E32" s="8"/>
      <c r="F32" s="9"/>
      <c r="G32" s="30"/>
      <c r="H32" s="75"/>
    </row>
    <row r="33" spans="1:8" ht="12.75" customHeight="1">
      <c r="A33" s="22"/>
      <c r="B33" s="62" t="s">
        <v>116</v>
      </c>
      <c r="C33" s="26"/>
      <c r="D33" s="7"/>
      <c r="E33" s="8"/>
      <c r="F33" s="9"/>
      <c r="G33" s="30"/>
      <c r="H33" s="75"/>
    </row>
    <row r="34" spans="1:8" ht="12.75" customHeight="1">
      <c r="A34" s="3"/>
      <c r="B34" s="2" t="s">
        <v>15</v>
      </c>
      <c r="C34" s="27">
        <v>1056.82</v>
      </c>
      <c r="D34" s="10" t="s">
        <v>8</v>
      </c>
      <c r="E34" s="8"/>
      <c r="F34" s="9"/>
      <c r="G34" s="30"/>
      <c r="H34" s="75"/>
    </row>
    <row r="35" spans="1:8" ht="12.75" customHeight="1">
      <c r="A35" s="13"/>
      <c r="B35" s="2" t="s">
        <v>16</v>
      </c>
      <c r="C35" s="27">
        <v>11</v>
      </c>
      <c r="D35" s="10" t="s">
        <v>9</v>
      </c>
      <c r="E35" s="8"/>
      <c r="F35" s="9"/>
      <c r="G35" s="30"/>
      <c r="H35" s="75"/>
    </row>
    <row r="36" spans="1:8" ht="12.75" customHeight="1">
      <c r="A36" s="22"/>
      <c r="B36" s="2" t="s">
        <v>61</v>
      </c>
      <c r="C36" s="27">
        <v>5451</v>
      </c>
      <c r="D36" s="10" t="s">
        <v>8</v>
      </c>
      <c r="E36" s="8"/>
      <c r="F36" s="9"/>
      <c r="G36" s="30"/>
      <c r="H36" s="75"/>
    </row>
    <row r="37" spans="1:8" ht="12.75" customHeight="1">
      <c r="A37" s="3"/>
      <c r="B37" s="2" t="s">
        <v>62</v>
      </c>
      <c r="C37" s="27">
        <v>16</v>
      </c>
      <c r="D37" s="10" t="s">
        <v>9</v>
      </c>
      <c r="E37" s="8"/>
      <c r="F37" s="9"/>
      <c r="G37" s="30"/>
      <c r="H37" s="75"/>
    </row>
    <row r="38" spans="1:8" ht="12.75" customHeight="1">
      <c r="A38" s="13"/>
      <c r="B38" s="2" t="s">
        <v>17</v>
      </c>
      <c r="C38" s="27">
        <v>12</v>
      </c>
      <c r="D38" s="10" t="s">
        <v>9</v>
      </c>
      <c r="E38" s="8"/>
      <c r="F38" s="9"/>
      <c r="G38" s="30"/>
      <c r="H38" s="75"/>
    </row>
    <row r="39" spans="1:8" ht="12.75" customHeight="1">
      <c r="A39" s="22"/>
      <c r="B39" s="2" t="s">
        <v>20</v>
      </c>
      <c r="C39" s="27">
        <f>C38</f>
        <v>12</v>
      </c>
      <c r="D39" s="10" t="s">
        <v>9</v>
      </c>
      <c r="E39" s="8"/>
      <c r="F39" s="9"/>
      <c r="G39" s="30"/>
      <c r="H39" s="75"/>
    </row>
    <row r="40" spans="1:8" ht="12.75" customHeight="1">
      <c r="A40" s="3"/>
      <c r="B40" s="2" t="s">
        <v>18</v>
      </c>
      <c r="C40" s="27">
        <v>2</v>
      </c>
      <c r="D40" s="10" t="s">
        <v>9</v>
      </c>
      <c r="E40" s="8"/>
      <c r="F40" s="9"/>
      <c r="G40" s="30"/>
      <c r="H40" s="75"/>
    </row>
    <row r="41" spans="1:8" ht="12.75" customHeight="1">
      <c r="A41" s="3"/>
      <c r="B41" s="11" t="s">
        <v>182</v>
      </c>
      <c r="C41" s="26">
        <v>2</v>
      </c>
      <c r="D41" s="7" t="s">
        <v>9</v>
      </c>
      <c r="E41" s="8"/>
      <c r="F41" s="9"/>
      <c r="G41" s="30"/>
      <c r="H41" s="75"/>
    </row>
    <row r="42" spans="1:8" ht="12.75" customHeight="1">
      <c r="A42" s="3"/>
      <c r="B42" s="2" t="s">
        <v>197</v>
      </c>
      <c r="C42" s="27">
        <v>1</v>
      </c>
      <c r="D42" s="10" t="s">
        <v>9</v>
      </c>
      <c r="E42" s="8"/>
      <c r="F42" s="9"/>
      <c r="G42" s="30"/>
      <c r="H42" s="75"/>
    </row>
    <row r="43" spans="1:8" ht="12.75" customHeight="1">
      <c r="A43" s="13"/>
      <c r="B43" s="67" t="s">
        <v>132</v>
      </c>
      <c r="C43" s="27">
        <v>106</v>
      </c>
      <c r="D43" s="10" t="s">
        <v>8</v>
      </c>
      <c r="E43" s="8"/>
      <c r="F43" s="9"/>
      <c r="G43" s="30"/>
      <c r="H43" s="75"/>
    </row>
    <row r="44" spans="1:8" ht="12.75" customHeight="1">
      <c r="A44" s="22"/>
      <c r="B44" s="2" t="s">
        <v>19</v>
      </c>
      <c r="C44" s="27">
        <f>C34+C36</f>
        <v>6507.82</v>
      </c>
      <c r="D44" s="10" t="s">
        <v>8</v>
      </c>
      <c r="E44" s="8"/>
      <c r="F44" s="9"/>
      <c r="G44" s="30"/>
      <c r="H44" s="75"/>
    </row>
    <row r="45" spans="1:8" ht="12.75" customHeight="1">
      <c r="A45" s="3"/>
      <c r="B45" s="2" t="s">
        <v>52</v>
      </c>
      <c r="C45" s="27">
        <f>C44</f>
        <v>6507.82</v>
      </c>
      <c r="D45" s="10" t="s">
        <v>8</v>
      </c>
      <c r="E45" s="8"/>
      <c r="F45" s="9"/>
      <c r="G45" s="30"/>
      <c r="H45" s="75"/>
    </row>
    <row r="46" spans="1:8" ht="12.75" customHeight="1">
      <c r="A46" s="13"/>
      <c r="B46" s="2" t="s">
        <v>49</v>
      </c>
      <c r="C46" s="27">
        <f>C47*2</f>
        <v>2106.66</v>
      </c>
      <c r="D46" s="10" t="s">
        <v>8</v>
      </c>
      <c r="E46" s="8"/>
      <c r="F46" s="9"/>
      <c r="G46" s="30"/>
      <c r="H46" s="75"/>
    </row>
    <row r="47" spans="1:8" ht="12.75" customHeight="1">
      <c r="A47" s="13"/>
      <c r="B47" s="2" t="s">
        <v>103</v>
      </c>
      <c r="C47" s="27">
        <v>1053.33</v>
      </c>
      <c r="D47" s="10" t="s">
        <v>8</v>
      </c>
      <c r="E47" s="8"/>
      <c r="F47" s="9"/>
      <c r="G47" s="30"/>
      <c r="H47" s="75"/>
    </row>
    <row r="48" spans="1:8" ht="12.75" customHeight="1">
      <c r="A48" s="22"/>
      <c r="B48" s="11" t="s">
        <v>87</v>
      </c>
      <c r="C48" s="26">
        <v>184.38</v>
      </c>
      <c r="D48" s="7" t="s">
        <v>8</v>
      </c>
      <c r="E48" s="8"/>
      <c r="F48" s="9"/>
      <c r="G48" s="30"/>
      <c r="H48" s="75"/>
    </row>
    <row r="49" spans="1:8" ht="12.75" customHeight="1">
      <c r="A49" s="22"/>
      <c r="B49" s="11" t="s">
        <v>88</v>
      </c>
      <c r="C49" s="26">
        <v>1</v>
      </c>
      <c r="D49" s="7" t="s">
        <v>9</v>
      </c>
      <c r="E49" s="8"/>
      <c r="F49" s="9"/>
      <c r="G49" s="30"/>
      <c r="H49" s="75"/>
    </row>
    <row r="50" spans="1:8" ht="25.5">
      <c r="A50" s="22"/>
      <c r="B50" s="11" t="s">
        <v>104</v>
      </c>
      <c r="C50" s="26">
        <v>1</v>
      </c>
      <c r="D50" s="7" t="s">
        <v>9</v>
      </c>
      <c r="E50" s="8"/>
      <c r="F50" s="9"/>
      <c r="G50" s="30"/>
      <c r="H50" s="75"/>
    </row>
    <row r="51" spans="1:8" ht="12.75" customHeight="1">
      <c r="A51" s="3"/>
      <c r="B51" s="11" t="s">
        <v>171</v>
      </c>
      <c r="C51" s="26">
        <v>1</v>
      </c>
      <c r="D51" s="7" t="s">
        <v>9</v>
      </c>
      <c r="E51" s="8"/>
      <c r="F51" s="9"/>
      <c r="G51" s="30"/>
      <c r="H51" s="75"/>
    </row>
    <row r="52" spans="1:8" ht="12.75" customHeight="1">
      <c r="A52" s="3"/>
      <c r="B52" s="11"/>
      <c r="C52" s="26"/>
      <c r="D52" s="7"/>
      <c r="E52" s="8"/>
      <c r="F52" s="9"/>
      <c r="G52" s="30"/>
      <c r="H52" s="75"/>
    </row>
    <row r="53" spans="1:8" ht="12.75" customHeight="1">
      <c r="A53" s="3"/>
      <c r="B53" s="62" t="s">
        <v>117</v>
      </c>
      <c r="C53" s="26"/>
      <c r="D53" s="7"/>
      <c r="E53" s="8"/>
      <c r="F53" s="9"/>
      <c r="G53" s="30"/>
      <c r="H53" s="75"/>
    </row>
    <row r="54" spans="1:8" ht="12.75" customHeight="1">
      <c r="A54" s="3"/>
      <c r="B54" s="67" t="s">
        <v>89</v>
      </c>
      <c r="C54" s="26">
        <v>8</v>
      </c>
      <c r="D54" s="7" t="s">
        <v>8</v>
      </c>
      <c r="E54" s="66"/>
      <c r="F54" s="9"/>
      <c r="G54" s="30"/>
      <c r="H54" s="75"/>
    </row>
    <row r="55" spans="1:8" ht="12.75" customHeight="1">
      <c r="A55" s="3"/>
      <c r="B55" s="67" t="s">
        <v>90</v>
      </c>
      <c r="C55" s="26">
        <v>150</v>
      </c>
      <c r="D55" s="7" t="s">
        <v>8</v>
      </c>
      <c r="E55" s="66"/>
      <c r="F55" s="9"/>
      <c r="G55" s="30"/>
      <c r="H55" s="75"/>
    </row>
    <row r="56" spans="1:8" ht="12.75" customHeight="1">
      <c r="A56" s="3"/>
      <c r="B56" s="67" t="s">
        <v>187</v>
      </c>
      <c r="C56" s="26">
        <v>20</v>
      </c>
      <c r="D56" s="7" t="s">
        <v>8</v>
      </c>
      <c r="E56" s="66"/>
      <c r="F56" s="9"/>
      <c r="G56" s="30"/>
      <c r="H56" s="75"/>
    </row>
    <row r="57" spans="1:8" ht="12.75" customHeight="1">
      <c r="A57" s="3"/>
      <c r="B57" s="67" t="s">
        <v>91</v>
      </c>
      <c r="C57" s="26">
        <v>182</v>
      </c>
      <c r="D57" s="7" t="s">
        <v>8</v>
      </c>
      <c r="E57" s="66"/>
      <c r="F57" s="93"/>
      <c r="G57" s="30"/>
      <c r="H57" s="75"/>
    </row>
    <row r="58" spans="1:8" ht="12.75" customHeight="1">
      <c r="A58" s="3"/>
      <c r="B58" s="67" t="s">
        <v>92</v>
      </c>
      <c r="C58" s="26">
        <v>288</v>
      </c>
      <c r="D58" s="7" t="s">
        <v>8</v>
      </c>
      <c r="E58" s="66"/>
      <c r="F58" s="9"/>
      <c r="G58" s="30"/>
      <c r="H58" s="75"/>
    </row>
    <row r="59" spans="1:8" ht="12.75" customHeight="1">
      <c r="A59" s="3"/>
      <c r="B59" s="67" t="s">
        <v>188</v>
      </c>
      <c r="C59" s="26">
        <v>40</v>
      </c>
      <c r="D59" s="7" t="s">
        <v>8</v>
      </c>
      <c r="E59" s="66"/>
      <c r="F59" s="9"/>
      <c r="G59" s="30"/>
      <c r="H59" s="75"/>
    </row>
    <row r="60" spans="1:8" ht="12.75" customHeight="1">
      <c r="A60" s="3"/>
      <c r="B60" s="67" t="s">
        <v>93</v>
      </c>
      <c r="C60" s="26">
        <v>295</v>
      </c>
      <c r="D60" s="7" t="s">
        <v>8</v>
      </c>
      <c r="E60" s="66"/>
      <c r="F60" s="9"/>
      <c r="G60" s="30"/>
      <c r="H60" s="75"/>
    </row>
    <row r="61" spans="1:8" ht="12.75" customHeight="1">
      <c r="A61" s="3"/>
      <c r="B61" s="67" t="s">
        <v>189</v>
      </c>
      <c r="C61" s="26">
        <v>46.3</v>
      </c>
      <c r="D61" s="7" t="s">
        <v>8</v>
      </c>
      <c r="E61" s="66"/>
      <c r="F61" s="9"/>
      <c r="G61" s="30"/>
      <c r="H61" s="75"/>
    </row>
    <row r="62" spans="1:8" ht="12.75" customHeight="1">
      <c r="A62" s="3"/>
      <c r="B62" s="67" t="s">
        <v>94</v>
      </c>
      <c r="C62" s="26">
        <v>373</v>
      </c>
      <c r="D62" s="7" t="s">
        <v>8</v>
      </c>
      <c r="E62" s="66"/>
      <c r="F62" s="9"/>
      <c r="G62" s="30"/>
      <c r="H62" s="75"/>
    </row>
    <row r="63" spans="1:8" ht="12.75" customHeight="1">
      <c r="A63" s="3"/>
      <c r="B63" s="67" t="s">
        <v>105</v>
      </c>
      <c r="C63" s="26">
        <v>14</v>
      </c>
      <c r="D63" s="7" t="s">
        <v>8</v>
      </c>
      <c r="E63" s="66"/>
      <c r="F63" s="9"/>
      <c r="G63" s="30"/>
      <c r="H63" s="75"/>
    </row>
    <row r="64" spans="1:8" ht="12.75" customHeight="1">
      <c r="A64" s="3"/>
      <c r="B64" s="67" t="s">
        <v>95</v>
      </c>
      <c r="C64" s="26">
        <v>94</v>
      </c>
      <c r="D64" s="7" t="s">
        <v>8</v>
      </c>
      <c r="E64" s="66"/>
      <c r="F64" s="9"/>
      <c r="G64" s="30"/>
      <c r="H64" s="75"/>
    </row>
    <row r="65" spans="1:8" ht="12.75" customHeight="1">
      <c r="A65" s="22"/>
      <c r="B65" s="67" t="s">
        <v>183</v>
      </c>
      <c r="C65" s="26">
        <v>47</v>
      </c>
      <c r="D65" s="7" t="s">
        <v>8</v>
      </c>
      <c r="E65" s="66"/>
      <c r="F65" s="9"/>
      <c r="G65" s="30"/>
      <c r="H65" s="75"/>
    </row>
    <row r="66" spans="1:8" ht="12.75" customHeight="1">
      <c r="A66" s="22"/>
      <c r="B66" s="67" t="s">
        <v>184</v>
      </c>
      <c r="C66" s="26">
        <v>291</v>
      </c>
      <c r="D66" s="7" t="s">
        <v>8</v>
      </c>
      <c r="E66" s="66"/>
      <c r="F66" s="9"/>
      <c r="G66" s="30"/>
      <c r="H66" s="75"/>
    </row>
    <row r="67" spans="1:8" ht="12.75" customHeight="1">
      <c r="A67" s="22"/>
      <c r="B67" s="67" t="s">
        <v>185</v>
      </c>
      <c r="C67" s="26">
        <v>452</v>
      </c>
      <c r="D67" s="7" t="s">
        <v>8</v>
      </c>
      <c r="E67" s="66"/>
      <c r="F67" s="9"/>
      <c r="G67" s="30"/>
      <c r="H67" s="75"/>
    </row>
    <row r="68" spans="1:8" ht="12.75" customHeight="1">
      <c r="A68" s="22"/>
      <c r="B68" s="67" t="s">
        <v>186</v>
      </c>
      <c r="C68" s="26">
        <v>528</v>
      </c>
      <c r="D68" s="7" t="s">
        <v>8</v>
      </c>
      <c r="E68" s="66"/>
      <c r="F68" s="9"/>
      <c r="G68" s="30"/>
      <c r="H68" s="75"/>
    </row>
    <row r="69" spans="1:8" ht="12.75" customHeight="1">
      <c r="A69" s="22"/>
      <c r="B69" s="67" t="s">
        <v>190</v>
      </c>
      <c r="C69" s="69">
        <v>2569</v>
      </c>
      <c r="D69" s="68" t="s">
        <v>8</v>
      </c>
      <c r="E69" s="70"/>
      <c r="F69" s="9"/>
      <c r="G69" s="30"/>
      <c r="H69" s="75"/>
    </row>
    <row r="70" spans="1:8" ht="12.75" customHeight="1">
      <c r="A70" s="22"/>
      <c r="B70" s="67" t="s">
        <v>201</v>
      </c>
      <c r="C70" s="69">
        <v>20</v>
      </c>
      <c r="D70" s="68" t="s">
        <v>8</v>
      </c>
      <c r="E70" s="70"/>
      <c r="F70" s="9"/>
      <c r="G70" s="30"/>
      <c r="H70" s="75"/>
    </row>
    <row r="71" spans="1:8" ht="12.75" customHeight="1">
      <c r="A71" s="22"/>
      <c r="B71" s="67" t="s">
        <v>132</v>
      </c>
      <c r="C71" s="69">
        <v>60</v>
      </c>
      <c r="D71" s="68" t="s">
        <v>8</v>
      </c>
      <c r="E71" s="70"/>
      <c r="F71" s="9"/>
      <c r="G71" s="30"/>
      <c r="H71" s="75"/>
    </row>
    <row r="72" spans="1:8" ht="12.75" customHeight="1">
      <c r="A72" s="3"/>
      <c r="B72" s="2" t="s">
        <v>21</v>
      </c>
      <c r="C72" s="27">
        <v>17</v>
      </c>
      <c r="D72" s="10" t="s">
        <v>9</v>
      </c>
      <c r="E72" s="8"/>
      <c r="F72" s="9"/>
      <c r="G72" s="30"/>
      <c r="H72" s="75"/>
    </row>
    <row r="73" spans="1:8" ht="12.75" customHeight="1">
      <c r="A73" s="3"/>
      <c r="B73" s="2" t="s">
        <v>22</v>
      </c>
      <c r="C73" s="27">
        <v>60.55</v>
      </c>
      <c r="D73" s="10" t="s">
        <v>8</v>
      </c>
      <c r="E73" s="8"/>
      <c r="F73" s="9"/>
      <c r="G73" s="30"/>
      <c r="H73" s="75"/>
    </row>
    <row r="74" spans="1:8" ht="12.75" customHeight="1">
      <c r="A74" s="13"/>
      <c r="B74" s="2" t="s">
        <v>19</v>
      </c>
      <c r="C74" s="27">
        <v>5417</v>
      </c>
      <c r="D74" s="10" t="s">
        <v>8</v>
      </c>
      <c r="E74" s="8"/>
      <c r="F74" s="9"/>
      <c r="G74" s="30"/>
      <c r="H74" s="75"/>
    </row>
    <row r="75" spans="1:8" ht="12.75" customHeight="1">
      <c r="A75" s="22"/>
      <c r="B75" s="2" t="s">
        <v>53</v>
      </c>
      <c r="C75" s="27">
        <v>5417</v>
      </c>
      <c r="D75" s="10" t="s">
        <v>8</v>
      </c>
      <c r="E75" s="8"/>
      <c r="F75" s="9"/>
      <c r="G75" s="30"/>
      <c r="H75" s="75"/>
    </row>
    <row r="76" spans="1:8" ht="12.75" customHeight="1">
      <c r="A76" s="3"/>
      <c r="B76" s="11" t="s">
        <v>118</v>
      </c>
      <c r="C76" s="26">
        <v>1</v>
      </c>
      <c r="D76" s="7" t="s">
        <v>6</v>
      </c>
      <c r="E76" s="8"/>
      <c r="F76" s="9"/>
      <c r="G76" s="30"/>
      <c r="H76" s="75"/>
    </row>
    <row r="77" spans="1:8" ht="12.75" customHeight="1">
      <c r="A77" s="3"/>
      <c r="B77" s="11" t="s">
        <v>191</v>
      </c>
      <c r="C77" s="26">
        <v>2</v>
      </c>
      <c r="D77" s="7" t="s">
        <v>9</v>
      </c>
      <c r="E77" s="8"/>
      <c r="F77" s="9"/>
      <c r="G77" s="30"/>
      <c r="H77" s="75"/>
    </row>
    <row r="78" spans="1:8" ht="12.75" customHeight="1">
      <c r="A78" s="3"/>
      <c r="B78" s="11" t="s">
        <v>192</v>
      </c>
      <c r="C78" s="26">
        <v>1</v>
      </c>
      <c r="D78" s="7" t="s">
        <v>9</v>
      </c>
      <c r="E78" s="8"/>
      <c r="F78" s="9"/>
      <c r="G78" s="30"/>
      <c r="H78" s="75"/>
    </row>
    <row r="79" spans="1:8" ht="12.75" customHeight="1">
      <c r="A79" s="13"/>
      <c r="B79" s="11"/>
      <c r="C79" s="26"/>
      <c r="D79" s="7"/>
      <c r="E79" s="8"/>
      <c r="F79" s="9"/>
      <c r="G79" s="30"/>
      <c r="H79" s="75"/>
    </row>
    <row r="80" spans="1:8" ht="14.25">
      <c r="A80" s="22"/>
      <c r="B80" s="62" t="s">
        <v>119</v>
      </c>
      <c r="C80" s="26"/>
      <c r="D80" s="7"/>
      <c r="E80" s="8"/>
      <c r="F80" s="9"/>
      <c r="G80" s="30"/>
      <c r="H80" s="75"/>
    </row>
    <row r="81" spans="1:8" ht="12.75">
      <c r="A81" s="3"/>
      <c r="B81" s="2" t="s">
        <v>23</v>
      </c>
      <c r="C81" s="63">
        <v>2119</v>
      </c>
      <c r="D81" s="10" t="s">
        <v>8</v>
      </c>
      <c r="E81" s="8"/>
      <c r="F81" s="9"/>
      <c r="G81" s="30"/>
      <c r="H81" s="75"/>
    </row>
    <row r="82" spans="1:8" ht="12.75">
      <c r="A82" s="13"/>
      <c r="B82" s="2" t="s">
        <v>24</v>
      </c>
      <c r="C82" s="63">
        <v>1113</v>
      </c>
      <c r="D82" s="10" t="s">
        <v>8</v>
      </c>
      <c r="E82" s="8"/>
      <c r="F82" s="9"/>
      <c r="G82" s="30"/>
      <c r="H82" s="75"/>
    </row>
    <row r="83" spans="1:8" ht="12.75">
      <c r="A83" s="13"/>
      <c r="B83" s="2" t="s">
        <v>25</v>
      </c>
      <c r="C83" s="63">
        <v>565.57</v>
      </c>
      <c r="D83" s="10" t="s">
        <v>8</v>
      </c>
      <c r="E83" s="8"/>
      <c r="F83" s="9"/>
      <c r="G83" s="30"/>
      <c r="H83" s="75"/>
    </row>
    <row r="84" spans="1:8" ht="12.75">
      <c r="A84" s="3"/>
      <c r="B84" s="2" t="s">
        <v>82</v>
      </c>
      <c r="C84" s="63">
        <v>361.59</v>
      </c>
      <c r="D84" s="10" t="s">
        <v>8</v>
      </c>
      <c r="E84" s="8"/>
      <c r="F84" s="9"/>
      <c r="G84" s="30"/>
      <c r="H84" s="75"/>
    </row>
    <row r="85" spans="1:8" ht="12.75">
      <c r="A85" s="3"/>
      <c r="B85" s="2" t="s">
        <v>44</v>
      </c>
      <c r="C85" s="63">
        <v>1237</v>
      </c>
      <c r="D85" s="10" t="s">
        <v>8</v>
      </c>
      <c r="E85" s="8"/>
      <c r="F85" s="9"/>
      <c r="G85" s="30"/>
      <c r="H85" s="75"/>
    </row>
    <row r="86" spans="1:8" ht="12.75">
      <c r="A86" s="3"/>
      <c r="B86" s="2" t="s">
        <v>83</v>
      </c>
      <c r="C86" s="63">
        <v>1657</v>
      </c>
      <c r="D86" s="10" t="s">
        <v>8</v>
      </c>
      <c r="E86" s="8"/>
      <c r="F86" s="9"/>
      <c r="G86" s="30"/>
      <c r="H86" s="75"/>
    </row>
    <row r="87" spans="1:8" ht="12.75">
      <c r="A87" s="13"/>
      <c r="B87" s="2" t="s">
        <v>84</v>
      </c>
      <c r="C87" s="63">
        <v>151.93</v>
      </c>
      <c r="D87" s="10" t="s">
        <v>8</v>
      </c>
      <c r="E87" s="8"/>
      <c r="F87" s="9"/>
      <c r="G87" s="30"/>
      <c r="H87" s="75"/>
    </row>
    <row r="88" spans="1:8" ht="12.75">
      <c r="A88" s="13"/>
      <c r="B88" s="2" t="s">
        <v>106</v>
      </c>
      <c r="C88" s="63">
        <f>711.66-298</f>
        <v>413.65999999999997</v>
      </c>
      <c r="D88" s="10" t="s">
        <v>8</v>
      </c>
      <c r="E88" s="8"/>
      <c r="F88" s="9"/>
      <c r="G88" s="30"/>
      <c r="H88" s="75"/>
    </row>
    <row r="89" spans="1:8" ht="12.75">
      <c r="A89" s="13"/>
      <c r="B89" s="2" t="s">
        <v>194</v>
      </c>
      <c r="C89" s="63">
        <v>298</v>
      </c>
      <c r="D89" s="10" t="s">
        <v>8</v>
      </c>
      <c r="E89" s="8"/>
      <c r="F89" s="9"/>
      <c r="G89" s="30"/>
      <c r="H89" s="75"/>
    </row>
    <row r="90" spans="1:8" ht="12.75">
      <c r="A90" s="3"/>
      <c r="B90" s="2" t="s">
        <v>26</v>
      </c>
      <c r="C90" s="63">
        <f>SUM(C81:C89)</f>
        <v>7916.75</v>
      </c>
      <c r="D90" s="10" t="s">
        <v>8</v>
      </c>
      <c r="E90" s="8"/>
      <c r="F90" s="9"/>
      <c r="G90" s="30"/>
      <c r="H90" s="75"/>
    </row>
    <row r="91" spans="1:8" ht="12.75">
      <c r="A91" s="61"/>
      <c r="B91" s="2" t="s">
        <v>107</v>
      </c>
      <c r="C91" s="64">
        <v>2</v>
      </c>
      <c r="D91" s="10" t="s">
        <v>9</v>
      </c>
      <c r="E91" s="8"/>
      <c r="F91" s="9"/>
      <c r="G91" s="30"/>
      <c r="H91" s="75"/>
    </row>
    <row r="92" spans="1:8" ht="12.75">
      <c r="A92" s="61"/>
      <c r="B92" s="2" t="s">
        <v>28</v>
      </c>
      <c r="C92" s="64">
        <v>4</v>
      </c>
      <c r="D92" s="10" t="s">
        <v>9</v>
      </c>
      <c r="E92" s="8"/>
      <c r="F92" s="9"/>
      <c r="G92" s="30"/>
      <c r="H92" s="75"/>
    </row>
    <row r="93" spans="1:8" ht="12.75">
      <c r="A93" s="13"/>
      <c r="B93" s="2" t="s">
        <v>27</v>
      </c>
      <c r="C93" s="64">
        <v>6</v>
      </c>
      <c r="D93" s="10" t="s">
        <v>9</v>
      </c>
      <c r="E93" s="8"/>
      <c r="F93" s="9"/>
      <c r="G93" s="30"/>
      <c r="H93" s="75"/>
    </row>
    <row r="94" spans="1:8" ht="12.75">
      <c r="A94" s="61"/>
      <c r="B94" s="2" t="s">
        <v>85</v>
      </c>
      <c r="C94" s="64">
        <v>3</v>
      </c>
      <c r="D94" s="10" t="s">
        <v>9</v>
      </c>
      <c r="E94" s="66"/>
      <c r="F94" s="9"/>
      <c r="G94" s="30"/>
      <c r="H94" s="75"/>
    </row>
    <row r="95" spans="1:8" ht="12.75">
      <c r="A95" s="61"/>
      <c r="B95" s="2" t="s">
        <v>86</v>
      </c>
      <c r="C95" s="64">
        <v>2</v>
      </c>
      <c r="D95" s="10" t="s">
        <v>9</v>
      </c>
      <c r="E95" s="8"/>
      <c r="F95" s="9"/>
      <c r="G95" s="30"/>
      <c r="H95" s="75"/>
    </row>
    <row r="96" spans="1:8" ht="12.75">
      <c r="A96" s="22"/>
      <c r="B96" s="2" t="s">
        <v>100</v>
      </c>
      <c r="C96" s="64">
        <v>1</v>
      </c>
      <c r="D96" s="10" t="s">
        <v>9</v>
      </c>
      <c r="E96" s="8"/>
      <c r="F96" s="9"/>
      <c r="G96" s="30"/>
      <c r="H96" s="75"/>
    </row>
    <row r="97" spans="1:8" ht="12.75">
      <c r="A97" s="3"/>
      <c r="B97" s="2" t="s">
        <v>29</v>
      </c>
      <c r="C97" s="64">
        <v>33</v>
      </c>
      <c r="D97" s="10" t="s">
        <v>9</v>
      </c>
      <c r="E97" s="8"/>
      <c r="F97" s="9"/>
      <c r="G97" s="30"/>
      <c r="H97" s="75"/>
    </row>
    <row r="98" spans="1:8" ht="12.75" customHeight="1" hidden="1">
      <c r="A98" s="13"/>
      <c r="B98" s="2" t="s">
        <v>59</v>
      </c>
      <c r="C98" s="64">
        <v>6</v>
      </c>
      <c r="D98" s="10" t="s">
        <v>9</v>
      </c>
      <c r="E98" s="8"/>
      <c r="F98" s="9"/>
      <c r="G98" s="30"/>
      <c r="H98" s="75"/>
    </row>
    <row r="99" spans="1:8" ht="12.75" customHeight="1">
      <c r="A99" s="61"/>
      <c r="B99" s="11" t="s">
        <v>129</v>
      </c>
      <c r="C99" s="26">
        <v>1</v>
      </c>
      <c r="D99" s="7" t="s">
        <v>9</v>
      </c>
      <c r="E99" s="8"/>
      <c r="F99" s="9"/>
      <c r="G99" s="30"/>
      <c r="H99" s="75"/>
    </row>
    <row r="100" spans="1:8" ht="12.75" customHeight="1">
      <c r="A100" s="61"/>
      <c r="B100" s="2" t="s">
        <v>130</v>
      </c>
      <c r="C100" s="64">
        <v>2</v>
      </c>
      <c r="D100" s="10" t="s">
        <v>9</v>
      </c>
      <c r="E100" s="8"/>
      <c r="F100" s="9"/>
      <c r="G100" s="30"/>
      <c r="H100" s="75"/>
    </row>
    <row r="101" spans="1:8" ht="12.75" customHeight="1">
      <c r="A101" s="61"/>
      <c r="B101" s="2" t="s">
        <v>193</v>
      </c>
      <c r="C101" s="64">
        <v>1</v>
      </c>
      <c r="D101" s="10" t="s">
        <v>9</v>
      </c>
      <c r="E101" s="8"/>
      <c r="F101" s="9"/>
      <c r="G101" s="30"/>
      <c r="H101" s="75"/>
    </row>
    <row r="102" spans="1:8" ht="12.75">
      <c r="A102" s="22"/>
      <c r="B102" s="2"/>
      <c r="C102" s="64"/>
      <c r="D102" s="10"/>
      <c r="E102" s="8"/>
      <c r="F102" s="9"/>
      <c r="G102" s="30"/>
      <c r="H102" s="75"/>
    </row>
    <row r="103" spans="1:8" ht="12.75" customHeight="1">
      <c r="A103" s="3"/>
      <c r="B103" s="62" t="s">
        <v>120</v>
      </c>
      <c r="C103" s="26"/>
      <c r="D103" s="7"/>
      <c r="E103" s="8"/>
      <c r="F103" s="9"/>
      <c r="G103" s="30"/>
      <c r="H103" s="75"/>
    </row>
    <row r="104" spans="1:8" ht="12.75" customHeight="1">
      <c r="A104" s="3"/>
      <c r="B104" s="11" t="s">
        <v>38</v>
      </c>
      <c r="C104" s="26">
        <v>41721</v>
      </c>
      <c r="D104" s="7" t="s">
        <v>7</v>
      </c>
      <c r="E104" s="8"/>
      <c r="F104" s="9"/>
      <c r="G104" s="30"/>
      <c r="H104" s="75"/>
    </row>
    <row r="105" spans="1:8" ht="12.75" customHeight="1">
      <c r="A105" s="13"/>
      <c r="B105" s="11" t="s">
        <v>56</v>
      </c>
      <c r="C105" s="26">
        <v>41721</v>
      </c>
      <c r="D105" s="7" t="s">
        <v>7</v>
      </c>
      <c r="E105" s="8"/>
      <c r="F105" s="9"/>
      <c r="G105" s="30"/>
      <c r="H105" s="75"/>
    </row>
    <row r="106" spans="1:8" ht="12.75" customHeight="1">
      <c r="A106" s="22"/>
      <c r="B106" s="24" t="s">
        <v>60</v>
      </c>
      <c r="C106" s="26">
        <v>25574</v>
      </c>
      <c r="D106" s="7" t="s">
        <v>7</v>
      </c>
      <c r="E106" s="8"/>
      <c r="F106" s="9"/>
      <c r="G106" s="30"/>
      <c r="H106" s="75"/>
    </row>
    <row r="107" spans="1:8" ht="12.75" customHeight="1">
      <c r="A107" s="3"/>
      <c r="B107" s="11" t="s">
        <v>47</v>
      </c>
      <c r="C107" s="26">
        <v>222</v>
      </c>
      <c r="D107" s="7" t="s">
        <v>7</v>
      </c>
      <c r="E107" s="8"/>
      <c r="F107" s="9"/>
      <c r="G107" s="30"/>
      <c r="H107" s="75"/>
    </row>
    <row r="108" spans="1:8" ht="12.75" customHeight="1">
      <c r="A108" s="13"/>
      <c r="B108" s="11" t="s">
        <v>58</v>
      </c>
      <c r="C108" s="26">
        <v>1</v>
      </c>
      <c r="D108" s="7" t="s">
        <v>9</v>
      </c>
      <c r="E108" s="8"/>
      <c r="F108" s="9"/>
      <c r="G108" s="30"/>
      <c r="H108" s="75"/>
    </row>
    <row r="109" spans="1:8" ht="12.75" customHeight="1">
      <c r="A109" s="22"/>
      <c r="B109" s="11" t="s">
        <v>96</v>
      </c>
      <c r="C109" s="26">
        <v>100</v>
      </c>
      <c r="D109" s="7" t="s">
        <v>8</v>
      </c>
      <c r="E109" s="8"/>
      <c r="F109" s="9"/>
      <c r="G109" s="30"/>
      <c r="H109" s="75"/>
    </row>
    <row r="110" spans="1:8" ht="12.75" customHeight="1">
      <c r="A110" s="3"/>
      <c r="B110" s="11" t="s">
        <v>195</v>
      </c>
      <c r="C110" s="26">
        <v>1</v>
      </c>
      <c r="D110" s="7" t="s">
        <v>9</v>
      </c>
      <c r="E110" s="8"/>
      <c r="F110" s="9"/>
      <c r="G110" s="30"/>
      <c r="H110" s="75"/>
    </row>
    <row r="111" spans="1:8" ht="12.75" customHeight="1">
      <c r="A111" s="13"/>
      <c r="B111" s="11" t="s">
        <v>196</v>
      </c>
      <c r="C111" s="26">
        <v>1</v>
      </c>
      <c r="D111" s="7" t="s">
        <v>9</v>
      </c>
      <c r="E111" s="8"/>
      <c r="F111" s="9"/>
      <c r="G111" s="30"/>
      <c r="H111" s="75"/>
    </row>
    <row r="112" spans="1:8" ht="12.75" customHeight="1">
      <c r="A112" s="22"/>
      <c r="B112" s="11" t="s">
        <v>97</v>
      </c>
      <c r="C112" s="26">
        <v>1</v>
      </c>
      <c r="D112" s="7" t="s">
        <v>9</v>
      </c>
      <c r="E112" s="8"/>
      <c r="F112" s="9"/>
      <c r="G112" s="30"/>
      <c r="H112" s="75"/>
    </row>
    <row r="113" spans="1:8" ht="12.75" customHeight="1">
      <c r="A113" s="3"/>
      <c r="B113" s="11" t="s">
        <v>48</v>
      </c>
      <c r="C113" s="26">
        <v>1</v>
      </c>
      <c r="D113" s="7" t="s">
        <v>9</v>
      </c>
      <c r="E113" s="8"/>
      <c r="F113" s="9"/>
      <c r="G113" s="30"/>
      <c r="H113" s="75"/>
    </row>
    <row r="114" spans="1:8" ht="12.75" customHeight="1">
      <c r="A114" s="13"/>
      <c r="B114" s="11" t="s">
        <v>129</v>
      </c>
      <c r="C114" s="26">
        <v>1</v>
      </c>
      <c r="D114" s="7" t="s">
        <v>9</v>
      </c>
      <c r="E114" s="8"/>
      <c r="F114" s="9"/>
      <c r="G114" s="30"/>
      <c r="H114" s="75"/>
    </row>
    <row r="115" spans="1:8" ht="12.75" customHeight="1">
      <c r="A115" s="61"/>
      <c r="B115" s="11" t="s">
        <v>110</v>
      </c>
      <c r="C115" s="26">
        <v>2</v>
      </c>
      <c r="D115" s="7" t="s">
        <v>9</v>
      </c>
      <c r="E115" s="66"/>
      <c r="F115" s="9"/>
      <c r="G115" s="30"/>
      <c r="H115" s="75"/>
    </row>
    <row r="116" spans="1:8" ht="12.75" customHeight="1">
      <c r="A116" s="61"/>
      <c r="B116" s="11" t="s">
        <v>109</v>
      </c>
      <c r="C116" s="26">
        <v>1</v>
      </c>
      <c r="D116" s="7" t="s">
        <v>9</v>
      </c>
      <c r="E116" s="8"/>
      <c r="F116" s="9"/>
      <c r="G116" s="30"/>
      <c r="H116" s="75"/>
    </row>
    <row r="117" spans="1:8" ht="12.75">
      <c r="A117" s="3"/>
      <c r="B117" s="2" t="s">
        <v>146</v>
      </c>
      <c r="C117" s="64">
        <v>1</v>
      </c>
      <c r="D117" s="10" t="s">
        <v>9</v>
      </c>
      <c r="E117" s="8"/>
      <c r="F117" s="9"/>
      <c r="G117" s="30"/>
      <c r="H117" s="75"/>
    </row>
    <row r="118" spans="1:8" ht="12.75" customHeight="1">
      <c r="A118" s="61"/>
      <c r="B118" s="11" t="s">
        <v>99</v>
      </c>
      <c r="C118" s="26">
        <v>1</v>
      </c>
      <c r="D118" s="7" t="s">
        <v>6</v>
      </c>
      <c r="E118" s="8"/>
      <c r="F118" s="9"/>
      <c r="G118" s="30"/>
      <c r="H118" s="75"/>
    </row>
    <row r="119" spans="1:8" ht="12.75" customHeight="1">
      <c r="A119" s="61"/>
      <c r="B119" s="77" t="s">
        <v>131</v>
      </c>
      <c r="C119" s="26">
        <v>1</v>
      </c>
      <c r="D119" s="7" t="s">
        <v>6</v>
      </c>
      <c r="E119" s="8"/>
      <c r="F119" s="9"/>
      <c r="G119" s="30"/>
      <c r="H119" s="75"/>
    </row>
    <row r="120" spans="1:8" ht="12.75" customHeight="1">
      <c r="A120" s="61"/>
      <c r="B120" s="11" t="s">
        <v>108</v>
      </c>
      <c r="C120" s="26">
        <v>635</v>
      </c>
      <c r="D120" s="7" t="s">
        <v>8</v>
      </c>
      <c r="E120" s="8"/>
      <c r="F120" s="9"/>
      <c r="G120" s="30"/>
      <c r="H120" s="75"/>
    </row>
    <row r="121" spans="1:8" ht="12.75" customHeight="1">
      <c r="A121" s="61"/>
      <c r="B121" s="11" t="s">
        <v>172</v>
      </c>
      <c r="C121" s="26">
        <v>120</v>
      </c>
      <c r="D121" s="7" t="s">
        <v>8</v>
      </c>
      <c r="E121" s="8"/>
      <c r="F121" s="9"/>
      <c r="G121" s="30"/>
      <c r="H121" s="75"/>
    </row>
    <row r="122" spans="1:8" ht="12.75">
      <c r="A122" s="61"/>
      <c r="B122" s="11"/>
      <c r="C122" s="26"/>
      <c r="D122" s="7"/>
      <c r="E122" s="8"/>
      <c r="F122" s="9"/>
      <c r="G122" s="30"/>
      <c r="H122" s="75"/>
    </row>
    <row r="123" spans="1:8" ht="12.75" customHeight="1">
      <c r="A123" s="22"/>
      <c r="B123" s="62" t="s">
        <v>121</v>
      </c>
      <c r="C123" s="26"/>
      <c r="D123" s="7"/>
      <c r="E123" s="8"/>
      <c r="F123" s="9"/>
      <c r="G123" s="30"/>
      <c r="H123" s="75"/>
    </row>
    <row r="124" spans="1:8" ht="12.75" customHeight="1">
      <c r="A124" s="13"/>
      <c r="B124" s="2" t="s">
        <v>199</v>
      </c>
      <c r="C124" s="27">
        <v>11917</v>
      </c>
      <c r="D124" s="10" t="s">
        <v>8</v>
      </c>
      <c r="E124" s="8"/>
      <c r="F124" s="9"/>
      <c r="G124" s="30"/>
      <c r="H124" s="75"/>
    </row>
    <row r="125" spans="1:8" ht="12.75" customHeight="1">
      <c r="A125" s="61"/>
      <c r="B125" s="2" t="s">
        <v>81</v>
      </c>
      <c r="C125" s="27">
        <v>182</v>
      </c>
      <c r="D125" s="10" t="s">
        <v>8</v>
      </c>
      <c r="E125" s="8"/>
      <c r="F125" s="9"/>
      <c r="G125" s="30"/>
      <c r="H125" s="75"/>
    </row>
    <row r="126" spans="1:8" ht="12.75" customHeight="1">
      <c r="A126" s="61"/>
      <c r="B126" s="2" t="s">
        <v>30</v>
      </c>
      <c r="C126" s="65">
        <f>SUM(C124:C125)/40</f>
        <v>302.475</v>
      </c>
      <c r="D126" s="10" t="s">
        <v>9</v>
      </c>
      <c r="E126" s="8"/>
      <c r="F126" s="9"/>
      <c r="G126" s="30"/>
      <c r="H126" s="75"/>
    </row>
    <row r="127" spans="1:8" ht="12.75" customHeight="1">
      <c r="A127" s="22"/>
      <c r="B127" s="2" t="s">
        <v>31</v>
      </c>
      <c r="C127" s="28">
        <v>38</v>
      </c>
      <c r="D127" s="10" t="s">
        <v>9</v>
      </c>
      <c r="E127" s="8"/>
      <c r="F127" s="9"/>
      <c r="G127" s="30"/>
      <c r="H127" s="75"/>
    </row>
    <row r="128" spans="1:8" ht="12.75" customHeight="1">
      <c r="A128" s="3"/>
      <c r="B128" s="2" t="s">
        <v>57</v>
      </c>
      <c r="C128" s="63">
        <v>7640.6431</v>
      </c>
      <c r="D128" s="10" t="s">
        <v>8</v>
      </c>
      <c r="E128" s="8"/>
      <c r="F128" s="9"/>
      <c r="G128" s="30"/>
      <c r="H128" s="75"/>
    </row>
    <row r="129" spans="1:8" ht="12.75" customHeight="1">
      <c r="A129" s="3"/>
      <c r="B129" s="2" t="s">
        <v>200</v>
      </c>
      <c r="C129" s="63">
        <v>2</v>
      </c>
      <c r="D129" s="10" t="s">
        <v>9</v>
      </c>
      <c r="E129" s="8"/>
      <c r="F129" s="9"/>
      <c r="G129" s="30"/>
      <c r="H129" s="75"/>
    </row>
    <row r="130" spans="1:8" ht="12.75" customHeight="1">
      <c r="A130" s="13"/>
      <c r="B130" s="2"/>
      <c r="C130" s="28"/>
      <c r="D130" s="10"/>
      <c r="E130" s="8"/>
      <c r="F130" s="9"/>
      <c r="G130" s="30"/>
      <c r="H130" s="75"/>
    </row>
    <row r="131" spans="1:8" ht="12.75" customHeight="1">
      <c r="A131" s="22"/>
      <c r="B131" s="62" t="s">
        <v>122</v>
      </c>
      <c r="C131" s="28"/>
      <c r="D131" s="10"/>
      <c r="E131" s="8"/>
      <c r="F131" s="9"/>
      <c r="G131" s="30"/>
      <c r="H131" s="75"/>
    </row>
    <row r="132" spans="1:8" ht="12.75" customHeight="1">
      <c r="A132" s="3"/>
      <c r="B132" s="2" t="s">
        <v>55</v>
      </c>
      <c r="C132" s="28">
        <v>1</v>
      </c>
      <c r="D132" s="10" t="s">
        <v>6</v>
      </c>
      <c r="E132" s="8"/>
      <c r="F132" s="9"/>
      <c r="G132" s="30"/>
      <c r="H132" s="75"/>
    </row>
    <row r="133" spans="1:8" ht="12.75" customHeight="1">
      <c r="A133" s="3"/>
      <c r="B133" s="2"/>
      <c r="C133" s="28"/>
      <c r="D133" s="10"/>
      <c r="E133" s="8"/>
      <c r="F133" s="9"/>
      <c r="G133" s="30"/>
      <c r="H133" s="75"/>
    </row>
    <row r="134" spans="1:8" ht="12.75" customHeight="1">
      <c r="A134" s="3"/>
      <c r="B134" s="89" t="s">
        <v>133</v>
      </c>
      <c r="C134" s="28"/>
      <c r="D134" s="10"/>
      <c r="E134" s="8"/>
      <c r="F134" s="9"/>
      <c r="G134" s="30"/>
      <c r="H134" s="75"/>
    </row>
    <row r="135" spans="1:8" ht="12.75" customHeight="1">
      <c r="A135" s="3"/>
      <c r="B135" s="2" t="s">
        <v>111</v>
      </c>
      <c r="C135" s="72">
        <v>1</v>
      </c>
      <c r="D135" s="20" t="s">
        <v>6</v>
      </c>
      <c r="E135" s="8"/>
      <c r="F135" s="9"/>
      <c r="G135" s="30"/>
      <c r="H135" s="75"/>
    </row>
    <row r="136" spans="1:8" ht="12.75" customHeight="1">
      <c r="A136" s="3"/>
      <c r="B136" s="2" t="s">
        <v>40</v>
      </c>
      <c r="C136" s="26">
        <v>2950</v>
      </c>
      <c r="D136" s="7" t="s">
        <v>8</v>
      </c>
      <c r="E136" s="8"/>
      <c r="F136" s="9"/>
      <c r="G136" s="30"/>
      <c r="H136" s="75"/>
    </row>
    <row r="137" spans="1:8" ht="12.75" customHeight="1">
      <c r="A137" s="3"/>
      <c r="B137" s="2" t="s">
        <v>41</v>
      </c>
      <c r="C137" s="26">
        <v>1</v>
      </c>
      <c r="D137" s="7" t="s">
        <v>9</v>
      </c>
      <c r="E137" s="8"/>
      <c r="F137" s="9"/>
      <c r="G137" s="30"/>
      <c r="H137" s="75"/>
    </row>
    <row r="138" spans="1:8" ht="12.75" customHeight="1">
      <c r="A138" s="3"/>
      <c r="B138" s="2" t="s">
        <v>43</v>
      </c>
      <c r="C138" s="71">
        <v>0</v>
      </c>
      <c r="D138" s="7" t="s">
        <v>8</v>
      </c>
      <c r="E138" s="8"/>
      <c r="F138" s="9"/>
      <c r="G138" s="30"/>
      <c r="H138" s="75"/>
    </row>
    <row r="139" spans="1:8" ht="12.75" customHeight="1">
      <c r="A139" s="3"/>
      <c r="B139" s="2" t="s">
        <v>123</v>
      </c>
      <c r="C139" s="26">
        <v>1</v>
      </c>
      <c r="D139" s="7" t="s">
        <v>9</v>
      </c>
      <c r="E139" s="8"/>
      <c r="F139" s="9"/>
      <c r="G139" s="30"/>
      <c r="H139" s="75"/>
    </row>
    <row r="140" spans="1:8" ht="12.75" customHeight="1">
      <c r="A140" s="3"/>
      <c r="B140" s="2" t="s">
        <v>140</v>
      </c>
      <c r="C140" s="26">
        <v>3.32</v>
      </c>
      <c r="D140" s="4" t="s">
        <v>98</v>
      </c>
      <c r="E140" s="8"/>
      <c r="F140" s="9"/>
      <c r="G140" s="30"/>
      <c r="H140" s="75"/>
    </row>
    <row r="141" spans="1:8" ht="12.75" customHeight="1">
      <c r="A141" s="3"/>
      <c r="B141" s="78" t="s">
        <v>141</v>
      </c>
      <c r="C141" s="28">
        <v>16049</v>
      </c>
      <c r="D141" s="10" t="s">
        <v>7</v>
      </c>
      <c r="E141" s="8"/>
      <c r="F141" s="9"/>
      <c r="G141" s="30"/>
      <c r="H141" s="75"/>
    </row>
    <row r="142" spans="1:8" ht="12.75" customHeight="1">
      <c r="A142" s="3"/>
      <c r="B142" s="78" t="s">
        <v>173</v>
      </c>
      <c r="C142" s="28">
        <v>16049</v>
      </c>
      <c r="D142" s="10" t="s">
        <v>7</v>
      </c>
      <c r="E142" s="8"/>
      <c r="F142" s="9"/>
      <c r="G142" s="30"/>
      <c r="H142" s="75"/>
    </row>
    <row r="143" spans="1:8" ht="12.75" customHeight="1">
      <c r="A143" s="3"/>
      <c r="B143" s="2"/>
      <c r="C143" s="28"/>
      <c r="D143" s="10"/>
      <c r="E143" s="8"/>
      <c r="F143" s="9"/>
      <c r="G143" s="30"/>
      <c r="H143" s="75"/>
    </row>
    <row r="144" spans="1:8" ht="12.75" customHeight="1">
      <c r="A144" s="3"/>
      <c r="B144" s="62" t="s">
        <v>142</v>
      </c>
      <c r="C144" s="28"/>
      <c r="D144" s="10"/>
      <c r="E144" s="8"/>
      <c r="F144" s="9"/>
      <c r="G144" s="30"/>
      <c r="H144" s="75"/>
    </row>
    <row r="145" spans="1:8" ht="12.75" customHeight="1">
      <c r="A145" s="3"/>
      <c r="B145" s="78" t="s">
        <v>134</v>
      </c>
      <c r="C145" s="28">
        <v>629</v>
      </c>
      <c r="D145" s="10" t="s">
        <v>8</v>
      </c>
      <c r="E145" s="8"/>
      <c r="F145" s="9"/>
      <c r="G145" s="30"/>
      <c r="H145" s="75"/>
    </row>
    <row r="146" spans="1:8" ht="12.75" customHeight="1">
      <c r="A146" s="3"/>
      <c r="B146" s="78" t="s">
        <v>135</v>
      </c>
      <c r="C146" s="28">
        <v>1873</v>
      </c>
      <c r="D146" s="10" t="s">
        <v>8</v>
      </c>
      <c r="E146" s="8"/>
      <c r="F146" s="9"/>
      <c r="G146" s="30"/>
      <c r="H146" s="75"/>
    </row>
    <row r="147" spans="1:8" ht="12.75" customHeight="1">
      <c r="A147" s="3"/>
      <c r="B147" s="78" t="s">
        <v>136</v>
      </c>
      <c r="C147" s="28">
        <v>524</v>
      </c>
      <c r="D147" s="10" t="s">
        <v>8</v>
      </c>
      <c r="E147" s="8"/>
      <c r="F147" s="9"/>
      <c r="G147" s="30"/>
      <c r="H147" s="75"/>
    </row>
    <row r="148" spans="1:8" ht="12.75" customHeight="1">
      <c r="A148" s="3"/>
      <c r="B148" s="78" t="s">
        <v>144</v>
      </c>
      <c r="C148" s="28">
        <v>262</v>
      </c>
      <c r="D148" s="10" t="s">
        <v>8</v>
      </c>
      <c r="E148" s="8"/>
      <c r="F148" s="9"/>
      <c r="G148" s="30"/>
      <c r="H148" s="75"/>
    </row>
    <row r="149" spans="1:8" ht="12.75" customHeight="1">
      <c r="A149" s="3"/>
      <c r="B149" s="79" t="s">
        <v>137</v>
      </c>
      <c r="C149" s="28">
        <v>8</v>
      </c>
      <c r="D149" s="10" t="s">
        <v>9</v>
      </c>
      <c r="E149" s="8"/>
      <c r="F149" s="9"/>
      <c r="G149" s="30"/>
      <c r="H149" s="75"/>
    </row>
    <row r="150" spans="1:8" ht="25.5">
      <c r="A150" s="3"/>
      <c r="B150" s="79" t="s">
        <v>138</v>
      </c>
      <c r="C150" s="28">
        <v>1</v>
      </c>
      <c r="D150" s="10" t="s">
        <v>9</v>
      </c>
      <c r="E150" s="8"/>
      <c r="F150" s="9"/>
      <c r="G150" s="30"/>
      <c r="H150" s="75"/>
    </row>
    <row r="151" spans="1:8" ht="12.75">
      <c r="A151" s="3"/>
      <c r="B151" s="79" t="s">
        <v>139</v>
      </c>
      <c r="C151" s="28">
        <v>28</v>
      </c>
      <c r="D151" s="10" t="s">
        <v>8</v>
      </c>
      <c r="E151" s="8"/>
      <c r="F151" s="9"/>
      <c r="G151" s="30"/>
      <c r="H151" s="75"/>
    </row>
    <row r="152" spans="1:8" ht="12.75" customHeight="1">
      <c r="A152" s="3"/>
      <c r="B152" s="2"/>
      <c r="C152" s="28"/>
      <c r="D152" s="10"/>
      <c r="E152" s="8"/>
      <c r="F152" s="9"/>
      <c r="G152" s="30"/>
      <c r="H152" s="75"/>
    </row>
    <row r="153" spans="1:8" ht="12.75" customHeight="1">
      <c r="A153" s="3"/>
      <c r="B153" s="62" t="s">
        <v>143</v>
      </c>
      <c r="C153" s="28"/>
      <c r="D153" s="10"/>
      <c r="E153" s="8"/>
      <c r="F153" s="9"/>
      <c r="G153" s="30"/>
      <c r="H153" s="75"/>
    </row>
    <row r="154" spans="1:8" ht="12.75" customHeight="1">
      <c r="A154" s="3"/>
      <c r="B154" s="2" t="s">
        <v>54</v>
      </c>
      <c r="C154" s="28">
        <v>1</v>
      </c>
      <c r="D154" s="10" t="s">
        <v>6</v>
      </c>
      <c r="E154" s="8"/>
      <c r="F154" s="9"/>
      <c r="G154" s="30"/>
      <c r="H154" s="75"/>
    </row>
    <row r="155" spans="1:8" ht="12.75" customHeight="1">
      <c r="A155" s="22"/>
      <c r="B155" s="2"/>
      <c r="C155" s="28"/>
      <c r="D155" s="10"/>
      <c r="E155" s="8"/>
      <c r="F155" s="9"/>
      <c r="G155" s="30"/>
      <c r="H155" s="75"/>
    </row>
    <row r="156" spans="1:8" ht="12.75" customHeight="1">
      <c r="A156" s="3"/>
      <c r="B156" s="90" t="s">
        <v>168</v>
      </c>
      <c r="C156" s="28"/>
      <c r="D156" s="68"/>
      <c r="E156" s="97"/>
      <c r="F156" s="98"/>
      <c r="G156" s="82"/>
      <c r="H156" s="88"/>
    </row>
    <row r="157" spans="1:8" ht="12.75" customHeight="1">
      <c r="A157" s="3"/>
      <c r="B157" s="2"/>
      <c r="C157" s="28"/>
      <c r="D157" s="10"/>
      <c r="E157" s="8"/>
      <c r="F157" s="9"/>
      <c r="G157" s="30"/>
      <c r="H157" s="75"/>
    </row>
    <row r="158" spans="1:6" ht="48.75" customHeight="1">
      <c r="A158" s="95" t="s">
        <v>180</v>
      </c>
      <c r="B158" s="96"/>
      <c r="C158" s="96"/>
      <c r="D158" s="96"/>
      <c r="E158" s="96"/>
      <c r="F158" s="96"/>
    </row>
    <row r="159" spans="1:6" ht="12.75">
      <c r="A159" s="14"/>
      <c r="B159" s="12"/>
      <c r="C159" s="1"/>
      <c r="D159" s="1"/>
      <c r="E159" s="60"/>
      <c r="F159" s="60"/>
    </row>
    <row r="160" spans="1:6" ht="12.75">
      <c r="A160" s="14" t="s">
        <v>0</v>
      </c>
      <c r="B160" s="17" t="s">
        <v>1</v>
      </c>
      <c r="C160" s="14" t="s">
        <v>3</v>
      </c>
      <c r="D160" s="14" t="s">
        <v>2</v>
      </c>
      <c r="E160" s="14" t="s">
        <v>4</v>
      </c>
      <c r="F160" s="14" t="s">
        <v>5</v>
      </c>
    </row>
    <row r="161" spans="1:6" ht="14.25">
      <c r="A161" s="22"/>
      <c r="B161" s="15" t="s">
        <v>112</v>
      </c>
      <c r="C161" s="19"/>
      <c r="D161" s="20"/>
      <c r="E161" s="21"/>
      <c r="F161" s="23"/>
    </row>
    <row r="162" spans="1:8" ht="12.75">
      <c r="A162" s="3"/>
      <c r="B162" s="2" t="s">
        <v>113</v>
      </c>
      <c r="C162" s="26">
        <v>1</v>
      </c>
      <c r="D162" s="7" t="s">
        <v>6</v>
      </c>
      <c r="E162" s="8"/>
      <c r="F162" s="6"/>
      <c r="H162" s="76"/>
    </row>
    <row r="163" spans="1:8" ht="26.25" customHeight="1">
      <c r="A163" s="73"/>
      <c r="B163" s="92" t="s">
        <v>174</v>
      </c>
      <c r="C163" s="26">
        <v>1</v>
      </c>
      <c r="D163" s="7" t="s">
        <v>6</v>
      </c>
      <c r="E163" s="73"/>
      <c r="F163" s="73"/>
      <c r="H163" s="76"/>
    </row>
    <row r="164" spans="1:6" ht="12.75">
      <c r="A164" s="73"/>
      <c r="B164" s="67" t="s">
        <v>127</v>
      </c>
      <c r="C164" s="73">
        <v>394</v>
      </c>
      <c r="D164" s="7" t="s">
        <v>7</v>
      </c>
      <c r="E164" s="73"/>
      <c r="F164" s="73"/>
    </row>
    <row r="165" spans="1:6" ht="12.75">
      <c r="A165" s="91"/>
      <c r="B165" s="67"/>
      <c r="C165" s="73"/>
      <c r="D165" s="7"/>
      <c r="E165" s="73"/>
      <c r="F165" s="73"/>
    </row>
    <row r="166" spans="1:6" ht="14.25">
      <c r="A166" s="22"/>
      <c r="B166" s="87" t="s">
        <v>175</v>
      </c>
      <c r="C166" s="28"/>
      <c r="D166" s="68"/>
      <c r="E166" s="5"/>
      <c r="F166" s="81"/>
    </row>
    <row r="167" spans="1:6" ht="12.75">
      <c r="A167" s="3"/>
      <c r="B167" s="67" t="s">
        <v>147</v>
      </c>
      <c r="C167" s="28">
        <v>1</v>
      </c>
      <c r="D167" s="28" t="s">
        <v>9</v>
      </c>
      <c r="E167" s="5"/>
      <c r="F167" s="81"/>
    </row>
    <row r="168" spans="1:6" ht="12.75">
      <c r="A168" s="3"/>
      <c r="B168" s="67" t="s">
        <v>148</v>
      </c>
      <c r="C168" s="28">
        <v>1</v>
      </c>
      <c r="D168" s="28" t="s">
        <v>9</v>
      </c>
      <c r="E168" s="5"/>
      <c r="F168" s="81"/>
    </row>
    <row r="169" spans="1:6" ht="12.75">
      <c r="A169" s="3"/>
      <c r="B169" s="67" t="s">
        <v>149</v>
      </c>
      <c r="C169" s="28">
        <v>2</v>
      </c>
      <c r="D169" s="28" t="s">
        <v>9</v>
      </c>
      <c r="E169" s="5"/>
      <c r="F169" s="81"/>
    </row>
    <row r="170" spans="1:6" ht="12.75">
      <c r="A170" s="3"/>
      <c r="B170" s="67" t="s">
        <v>150</v>
      </c>
      <c r="C170" s="28">
        <v>6</v>
      </c>
      <c r="D170" s="28" t="s">
        <v>9</v>
      </c>
      <c r="E170" s="5"/>
      <c r="F170" s="81"/>
    </row>
    <row r="171" spans="1:6" ht="12.75">
      <c r="A171" s="3"/>
      <c r="B171" s="67" t="s">
        <v>151</v>
      </c>
      <c r="C171" s="28">
        <v>1</v>
      </c>
      <c r="D171" s="28"/>
      <c r="E171" s="5"/>
      <c r="F171" s="81"/>
    </row>
    <row r="172" spans="1:6" ht="12.75">
      <c r="A172" s="3"/>
      <c r="B172" s="67" t="s">
        <v>152</v>
      </c>
      <c r="C172" s="28">
        <v>5</v>
      </c>
      <c r="D172" s="28" t="s">
        <v>9</v>
      </c>
      <c r="E172" s="5"/>
      <c r="F172" s="81"/>
    </row>
    <row r="173" spans="1:6" ht="12.75">
      <c r="A173" s="3"/>
      <c r="B173" s="67" t="s">
        <v>153</v>
      </c>
      <c r="C173" s="28">
        <v>20477</v>
      </c>
      <c r="D173" s="68" t="s">
        <v>8</v>
      </c>
      <c r="E173" s="5"/>
      <c r="F173" s="81"/>
    </row>
    <row r="174" spans="1:6" ht="12.75">
      <c r="A174" s="3"/>
      <c r="B174" s="67" t="s">
        <v>154</v>
      </c>
      <c r="C174" s="28">
        <v>6167</v>
      </c>
      <c r="D174" s="68" t="s">
        <v>8</v>
      </c>
      <c r="E174" s="5"/>
      <c r="F174" s="81"/>
    </row>
    <row r="175" spans="1:6" ht="12.75">
      <c r="A175" s="3"/>
      <c r="B175" s="67" t="s">
        <v>155</v>
      </c>
      <c r="C175" s="28">
        <v>7325</v>
      </c>
      <c r="D175" s="68" t="s">
        <v>8</v>
      </c>
      <c r="E175" s="5"/>
      <c r="F175" s="81"/>
    </row>
    <row r="176" spans="1:6" ht="12.75">
      <c r="A176" s="3"/>
      <c r="B176" s="67" t="s">
        <v>177</v>
      </c>
      <c r="C176" s="28">
        <v>12</v>
      </c>
      <c r="D176" s="68" t="s">
        <v>9</v>
      </c>
      <c r="E176" s="5"/>
      <c r="F176" s="81"/>
    </row>
    <row r="177" spans="1:6" ht="12.75">
      <c r="A177" s="3"/>
      <c r="B177" s="67" t="s">
        <v>178</v>
      </c>
      <c r="C177" s="28">
        <v>2</v>
      </c>
      <c r="D177" s="68" t="s">
        <v>9</v>
      </c>
      <c r="E177" s="5"/>
      <c r="F177" s="81"/>
    </row>
    <row r="178" spans="1:6" ht="12.75">
      <c r="A178" s="3"/>
      <c r="B178" s="67"/>
      <c r="C178" s="28"/>
      <c r="D178" s="68"/>
      <c r="E178" s="5"/>
      <c r="F178" s="81"/>
    </row>
    <row r="179" spans="1:6" ht="14.25">
      <c r="A179" s="22"/>
      <c r="B179" s="87" t="s">
        <v>156</v>
      </c>
      <c r="C179" s="28"/>
      <c r="D179" s="68"/>
      <c r="E179" s="5"/>
      <c r="F179" s="81"/>
    </row>
    <row r="180" spans="1:6" ht="12.75">
      <c r="A180" s="3"/>
      <c r="B180" s="67" t="s">
        <v>157</v>
      </c>
      <c r="C180" s="28">
        <v>1131</v>
      </c>
      <c r="D180" s="68" t="s">
        <v>8</v>
      </c>
      <c r="E180" s="5"/>
      <c r="F180" s="81"/>
    </row>
    <row r="181" spans="1:6" ht="12.75">
      <c r="A181" s="3"/>
      <c r="B181" s="67" t="s">
        <v>158</v>
      </c>
      <c r="C181" s="28">
        <v>120</v>
      </c>
      <c r="D181" s="68" t="s">
        <v>8</v>
      </c>
      <c r="E181" s="5"/>
      <c r="F181" s="81"/>
    </row>
    <row r="182" spans="1:6" ht="12.75">
      <c r="A182" s="3"/>
      <c r="B182" s="67" t="s">
        <v>159</v>
      </c>
      <c r="C182" s="28">
        <v>4714</v>
      </c>
      <c r="D182" s="68" t="s">
        <v>8</v>
      </c>
      <c r="E182" s="5"/>
      <c r="F182" s="81"/>
    </row>
    <row r="183" spans="1:6" ht="12.75">
      <c r="A183" s="3"/>
      <c r="B183" s="67" t="s">
        <v>160</v>
      </c>
      <c r="C183" s="28">
        <v>3</v>
      </c>
      <c r="D183" s="68" t="s">
        <v>8</v>
      </c>
      <c r="E183" s="5"/>
      <c r="F183" s="81"/>
    </row>
    <row r="184" spans="1:6" ht="12.75">
      <c r="A184" s="3"/>
      <c r="B184" s="67" t="s">
        <v>161</v>
      </c>
      <c r="C184" s="28">
        <v>1</v>
      </c>
      <c r="D184" s="68" t="s">
        <v>8</v>
      </c>
      <c r="E184" s="5"/>
      <c r="F184" s="81"/>
    </row>
    <row r="185" spans="1:6" ht="12.75">
      <c r="A185" s="3"/>
      <c r="B185" s="67" t="s">
        <v>162</v>
      </c>
      <c r="C185" s="28">
        <v>464</v>
      </c>
      <c r="D185" s="68" t="s">
        <v>8</v>
      </c>
      <c r="E185" s="5"/>
      <c r="F185" s="81"/>
    </row>
    <row r="186" spans="1:6" ht="12.75">
      <c r="A186" s="3"/>
      <c r="B186" s="67" t="s">
        <v>163</v>
      </c>
      <c r="C186" s="28">
        <v>66</v>
      </c>
      <c r="D186" s="68" t="s">
        <v>8</v>
      </c>
      <c r="E186" s="5"/>
      <c r="F186" s="81"/>
    </row>
    <row r="187" spans="1:6" ht="12.75">
      <c r="A187" s="3"/>
      <c r="B187" s="67" t="s">
        <v>164</v>
      </c>
      <c r="C187" s="28">
        <v>179</v>
      </c>
      <c r="D187" s="68" t="s">
        <v>8</v>
      </c>
      <c r="E187" s="5"/>
      <c r="F187" s="81"/>
    </row>
    <row r="188" spans="1:6" ht="12.75">
      <c r="A188" s="3"/>
      <c r="B188" s="67" t="s">
        <v>165</v>
      </c>
      <c r="C188" s="28">
        <v>7</v>
      </c>
      <c r="D188" s="68" t="s">
        <v>8</v>
      </c>
      <c r="E188" s="5"/>
      <c r="F188" s="81"/>
    </row>
    <row r="189" spans="1:6" ht="12.75">
      <c r="A189" s="3"/>
      <c r="B189" s="67" t="s">
        <v>166</v>
      </c>
      <c r="C189" s="28">
        <v>1</v>
      </c>
      <c r="D189" s="68" t="s">
        <v>8</v>
      </c>
      <c r="E189" s="5"/>
      <c r="F189" s="81"/>
    </row>
    <row r="190" spans="1:6" ht="12.75">
      <c r="A190" s="3"/>
      <c r="B190" s="67" t="s">
        <v>176</v>
      </c>
      <c r="C190" s="28">
        <v>5</v>
      </c>
      <c r="D190" s="68" t="s">
        <v>8</v>
      </c>
      <c r="E190" s="5"/>
      <c r="F190" s="81"/>
    </row>
    <row r="191" spans="1:6" ht="12.75">
      <c r="A191" s="3"/>
      <c r="B191" s="67" t="s">
        <v>167</v>
      </c>
      <c r="C191" s="28">
        <v>5965</v>
      </c>
      <c r="D191" s="68" t="s">
        <v>8</v>
      </c>
      <c r="E191" s="5"/>
      <c r="F191" s="81"/>
    </row>
    <row r="192" spans="1:6" ht="12.75">
      <c r="A192" s="3"/>
      <c r="B192" s="67"/>
      <c r="C192" s="28"/>
      <c r="D192" s="68"/>
      <c r="E192" s="5"/>
      <c r="F192" s="81"/>
    </row>
    <row r="193" spans="1:6" ht="14.25">
      <c r="A193" s="3"/>
      <c r="B193" s="90" t="s">
        <v>169</v>
      </c>
      <c r="C193" s="28"/>
      <c r="D193" s="68"/>
      <c r="E193" s="97"/>
      <c r="F193" s="98"/>
    </row>
  </sheetData>
  <sheetProtection/>
  <mergeCells count="4">
    <mergeCell ref="A1:F1"/>
    <mergeCell ref="A158:F158"/>
    <mergeCell ref="E156:F156"/>
    <mergeCell ref="E193:F193"/>
  </mergeCells>
  <printOptions horizontalCentered="1"/>
  <pageMargins left="0.25" right="0.25" top="0.75" bottom="0.75" header="0.3" footer="0.3"/>
  <pageSetup fitToHeight="2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Water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Fleming</dc:creator>
  <cp:keywords/>
  <dc:description/>
  <cp:lastModifiedBy>Bryan Moore</cp:lastModifiedBy>
  <cp:lastPrinted>2021-01-12T18:57:58Z</cp:lastPrinted>
  <dcterms:created xsi:type="dcterms:W3CDTF">2010-03-01T19:57:00Z</dcterms:created>
  <dcterms:modified xsi:type="dcterms:W3CDTF">2022-05-02T22:12:06Z</dcterms:modified>
  <cp:category/>
  <cp:version/>
  <cp:contentType/>
  <cp:contentStatus/>
</cp:coreProperties>
</file>